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1805" activeTab="1"/>
  </bookViews>
  <sheets>
    <sheet name="Даромад (2-чорак)" sheetId="12" r:id="rId1"/>
    <sheet name="даромад" sheetId="6" r:id="rId2"/>
    <sheet name="Харажат соҳа" sheetId="10" r:id="rId3"/>
    <sheet name="харажат" sheetId="7" r:id="rId4"/>
    <sheet name="Тасниф" sheetId="8" r:id="rId5"/>
    <sheet name="Худудий вилоят" sheetId="4" r:id="rId6"/>
    <sheet name="Трансферт" sheetId="9" r:id="rId7"/>
  </sheets>
  <definedNames>
    <definedName name="_xlnm._FilterDatabase" localSheetId="0" hidden="1">'Даромад (2-чорак)'!$A$1:$C$19</definedName>
    <definedName name="_xlnm._FilterDatabase" localSheetId="5" hidden="1">'Худудий вилоят'!$A$3:$C$19</definedName>
    <definedName name="_xlnm.Print_Titles" localSheetId="0">'Даромад (2-чорак)'!$A:$A,'Даромад (2-чорак)'!$5:$7</definedName>
    <definedName name="_xlnm.Print_Titles" localSheetId="2">'Харажат соҳа'!$4:$5</definedName>
    <definedName name="_xlnm.Print_Titles" localSheetId="5">'Худудий вилоят'!$A:$B,'Худудий вилоят'!$3:$3</definedName>
    <definedName name="_xlnm.Print_Area" localSheetId="1">даромад!$A$1:$D$5</definedName>
    <definedName name="_xlnm.Print_Area" localSheetId="0">'Даромад (2-чорак)'!$A$1:$C$19</definedName>
    <definedName name="_xlnm.Print_Area" localSheetId="6">Трансферт!$A$1:$D$5</definedName>
    <definedName name="_xlnm.Print_Area" localSheetId="3">харажат!$A$1:$D$5</definedName>
    <definedName name="_xlnm.Print_Area" localSheetId="2">'Харажат соҳа'!$A$1:$D$41</definedName>
    <definedName name="_xlnm.Print_Area" localSheetId="5">'Худудий вилоят'!$A$1:$C$19</definedName>
  </definedNames>
  <calcPr calcId="124519"/>
</workbook>
</file>

<file path=xl/calcChain.xml><?xml version="1.0" encoding="utf-8"?>
<calcChain xmlns="http://schemas.openxmlformats.org/spreadsheetml/2006/main">
  <c r="A6" i="4"/>
  <c r="A7" s="1"/>
  <c r="A8" s="1"/>
  <c r="A9" s="1"/>
  <c r="A10" s="1"/>
  <c r="A11" s="1"/>
  <c r="A12" s="1"/>
  <c r="A13" s="1"/>
  <c r="A14" s="1"/>
  <c r="A15" s="1"/>
  <c r="A16" s="1"/>
  <c r="A17" s="1"/>
  <c r="A18" s="1"/>
  <c r="C13"/>
  <c r="C8"/>
  <c r="C7"/>
  <c r="C14"/>
  <c r="D21" i="8"/>
  <c r="C19" i="4" l="1"/>
  <c r="D4" i="9" l="1"/>
  <c r="D4" i="7" l="1"/>
  <c r="D4" i="6"/>
  <c r="A5" i="4" l="1"/>
</calcChain>
</file>

<file path=xl/sharedStrings.xml><?xml version="1.0" encoding="utf-8"?>
<sst xmlns="http://schemas.openxmlformats.org/spreadsheetml/2006/main" count="220" uniqueCount="190">
  <si>
    <t>Бошқа ташкилотлар</t>
  </si>
  <si>
    <t>№</t>
  </si>
  <si>
    <t>Жами</t>
  </si>
  <si>
    <t>Ҳудудий бюджет маблағлари
тақсимловчилар номи</t>
  </si>
  <si>
    <t>Сумма (млн.сўм)</t>
  </si>
  <si>
    <t>(даромадлар номлари бўйича)</t>
  </si>
  <si>
    <t>Даромадлар номи</t>
  </si>
  <si>
    <t>Наименование доходов</t>
  </si>
  <si>
    <t>Айланмадан солиқ</t>
  </si>
  <si>
    <t>Налог с оборота</t>
  </si>
  <si>
    <t>Жисмоний шахслардан олинадиган даромад солиғи</t>
  </si>
  <si>
    <t>Налог на доходы физических лиц</t>
  </si>
  <si>
    <t>Якка тартибдаги тадбиркорлар томонидан тўланадиган даромад солиғи</t>
  </si>
  <si>
    <t xml:space="preserve">Выплачиваемый  налог на доходы с индивидуальных предпринимателей </t>
  </si>
  <si>
    <t>Юридик шахсларнинг мол-мулкига солинадиган солиқ</t>
  </si>
  <si>
    <t>Налог на имущество юридических лиц</t>
  </si>
  <si>
    <t>Жисмоний шахсларнинг мол-мулкига солинадиган солиқ</t>
  </si>
  <si>
    <t>Налог на имущество физическиц лиц</t>
  </si>
  <si>
    <t>Юридик шахслардан олинадиган ер солиғи</t>
  </si>
  <si>
    <t>Земельный налог с юридических лиц</t>
  </si>
  <si>
    <t>Жисмоний шахслардан олинадиган ер солиғи</t>
  </si>
  <si>
    <t>Земельный налог c физических лиц</t>
  </si>
  <si>
    <t>Қурилиш материаллари бўйича ер қаъридан фойдаланганлик учун солиқ</t>
  </si>
  <si>
    <t>Налог за пользование недрами по строительным материалам.</t>
  </si>
  <si>
    <t>Сув ресурсларидан фойдаланганлик учун солиқ</t>
  </si>
  <si>
    <t>Налог за пользование водными ресурсами</t>
  </si>
  <si>
    <t>Йиғимлар жами</t>
  </si>
  <si>
    <t>Сборы всего</t>
  </si>
  <si>
    <t>Бошқа тушумлар жами</t>
  </si>
  <si>
    <t>Прочие поступления всего</t>
  </si>
  <si>
    <t>Даромадлар жами</t>
  </si>
  <si>
    <t>Всего доходов</t>
  </si>
  <si>
    <t>Сумма
(млн.сўм/млн.сум)</t>
  </si>
  <si>
    <t>Всего</t>
  </si>
  <si>
    <t>Поп тумани</t>
  </si>
  <si>
    <t>Папский район</t>
  </si>
  <si>
    <t>Расходы  - всего</t>
  </si>
  <si>
    <t>(млн.сўм/млн.сум)</t>
  </si>
  <si>
    <t>Жами харажатлар</t>
  </si>
  <si>
    <t>Всего расходов</t>
  </si>
  <si>
    <t>Иш ҳақи ва унга тенглаштирилган тўловлар</t>
  </si>
  <si>
    <t>Заработная плата и приравненные к ней платежи</t>
  </si>
  <si>
    <t>Иш ҳақига қўшимчалар (ижтимоий эҳтиёжларга ажратмалар/бадаллар)</t>
  </si>
  <si>
    <t>Начисления на заработную плату (Взносы / отчисления на социальные нужды)</t>
  </si>
  <si>
    <t>Капитал қўйилмалар</t>
  </si>
  <si>
    <t>Капитальные вложения</t>
  </si>
  <si>
    <t>Бошқа харажатлар</t>
  </si>
  <si>
    <t>Другие расходы</t>
  </si>
  <si>
    <t>шундан:</t>
  </si>
  <si>
    <t>из них:</t>
  </si>
  <si>
    <t>Хизмат сафарлари харажатлари</t>
  </si>
  <si>
    <t>Командировочные расходы</t>
  </si>
  <si>
    <t>Коммунал хизматлари</t>
  </si>
  <si>
    <t>Коммунальные услуги</t>
  </si>
  <si>
    <t>Сақлаб туриш ва жорий таъмирлаш</t>
  </si>
  <si>
    <t>Содержание и текущий ремонт</t>
  </si>
  <si>
    <t>Озиқ-овқат маҳсулотлари</t>
  </si>
  <si>
    <t>Расходы на продукты питания</t>
  </si>
  <si>
    <t>Дори-дармонлар, тиббиётда фойдаланиладиган воситалар, вакциналар ва бактериологик препаратлар</t>
  </si>
  <si>
    <t>Медикаменты, предметы медицинского назначения, вакцины и бактериологические препараты</t>
  </si>
  <si>
    <t>Ёнилғи ва ЁММ</t>
  </si>
  <si>
    <t>Топливо и ГСМ</t>
  </si>
  <si>
    <t>Асосий воситалар бўйича харажатлар</t>
  </si>
  <si>
    <t>Расходы по основным средствам</t>
  </si>
  <si>
    <t>Фоизлар</t>
  </si>
  <si>
    <t>Проценты</t>
  </si>
  <si>
    <t>Субсидиялар</t>
  </si>
  <si>
    <t>Субсидии</t>
  </si>
  <si>
    <t>Грантлар</t>
  </si>
  <si>
    <t>Гранты</t>
  </si>
  <si>
    <t>Харажатлар- жами</t>
  </si>
  <si>
    <t>Вқделенные средства на фонд «Обод кишлок» и «Обод махалла»</t>
  </si>
  <si>
    <t>Обод кишлок ва Обод маҳалла жамгармасига ажратиладиган маблаглар</t>
  </si>
  <si>
    <t>Услуги адвокатов</t>
  </si>
  <si>
    <t>Адвокатлар хизмати</t>
  </si>
  <si>
    <t>Расходы на социальную поддержку женщин внесённых в "Аёллар дафтари"</t>
  </si>
  <si>
    <t>Аёллар дафтарига киритилган аёлларни ижтимоий куллаб-кувватлаш харажатлари</t>
  </si>
  <si>
    <t>Расходы на социальную поддержку молодежи внесённых в "Ёшлар дафтари"</t>
  </si>
  <si>
    <t>Ёшлар дафтарига киритилган ёшларни ижтимоий куллаб-кувватлаш харажатлари</t>
  </si>
  <si>
    <t>Средств выдаваемые в другие внебюджетные фонды</t>
  </si>
  <si>
    <t>Бюджетдан ташкари бошка жамгармаларга бериладиган маблаглар</t>
  </si>
  <si>
    <t>Средста фонд гражданских инициатив</t>
  </si>
  <si>
    <t>Фуқаролар ташаббуси жамғармаси маблағлари</t>
  </si>
  <si>
    <t>Содержание расходов свободных экономических зон</t>
  </si>
  <si>
    <t>Эркин иқтисодий зоналарни сақлаш харажатлари</t>
  </si>
  <si>
    <t>Прочие расходы</t>
  </si>
  <si>
    <t>7.1</t>
  </si>
  <si>
    <t>шу жумладан:</t>
  </si>
  <si>
    <t>7.</t>
  </si>
  <si>
    <t>Резервный фонд</t>
  </si>
  <si>
    <t>Заҳира жамғармаси</t>
  </si>
  <si>
    <t>6.</t>
  </si>
  <si>
    <t>Содержание расходов органов самоуправления граждан</t>
  </si>
  <si>
    <t>Фуқароларнинг ўзини ўзи бошқариш органларини сақлаш</t>
  </si>
  <si>
    <t>5.</t>
  </si>
  <si>
    <t>Органы государственного управления</t>
  </si>
  <si>
    <t>Давлат бошқарув идоралари</t>
  </si>
  <si>
    <t>4.1</t>
  </si>
  <si>
    <t>Расходы на содержание органов государственного управления</t>
  </si>
  <si>
    <t>Давлат бошқарув органларини сақлаш</t>
  </si>
  <si>
    <t>4.</t>
  </si>
  <si>
    <t>Расходы на финасирование централизованных инвестиций</t>
  </si>
  <si>
    <t>Марказлаштирилган инвестицияларни молиялаштиришга харажатлар</t>
  </si>
  <si>
    <t>3.</t>
  </si>
  <si>
    <t>Комитет ветеринарии</t>
  </si>
  <si>
    <t>Ветеринария қўмитаси</t>
  </si>
  <si>
    <t>2.12</t>
  </si>
  <si>
    <t>Организации Министерства водного хозяйства</t>
  </si>
  <si>
    <t>Сув хўжалиги вазирлиги ташкилотлари</t>
  </si>
  <si>
    <t>Субсидий из государственного бюджета Республики Узбекистан для покрытия стоимости электроэнергии, потребляемой насосными агрегатами и оросительными колодцами фермерских хозяйств</t>
  </si>
  <si>
    <t>Фермер хўжаликларининг насос агрегатлари ва суғориш қудуқлари Давлат бюджетидан субсидиялар ажратиш</t>
  </si>
  <si>
    <t>2.4</t>
  </si>
  <si>
    <t>Благоустройство</t>
  </si>
  <si>
    <t>Ободонлаштириш</t>
  </si>
  <si>
    <t>2.3</t>
  </si>
  <si>
    <t>Центры бухгалтерии фермерских хозяйствах</t>
  </si>
  <si>
    <t>Фермерлар хўжаликлари бухгалтерия марказлари</t>
  </si>
  <si>
    <t>2.1</t>
  </si>
  <si>
    <t>Расходы на экономику</t>
  </si>
  <si>
    <t>Иқтисодиётга харажатлар</t>
  </si>
  <si>
    <t>2.</t>
  </si>
  <si>
    <t>Центры социальной реабилитации</t>
  </si>
  <si>
    <t>Ижтимоий кўникма марказлари</t>
  </si>
  <si>
    <t>Пособии по уходу за ребенком и малообеспеченным семьям и компенсации</t>
  </si>
  <si>
    <t>Болали оилаларга ва кам таъминланган оилаларга нафақалар ва компенсациялар</t>
  </si>
  <si>
    <t>1.5</t>
  </si>
  <si>
    <t>1.4</t>
  </si>
  <si>
    <t>- Спорт</t>
  </si>
  <si>
    <t xml:space="preserve"> - спорт</t>
  </si>
  <si>
    <t>- Культура и средства массовой информации</t>
  </si>
  <si>
    <t xml:space="preserve"> - маданият ва оммавий ахборот воситалари</t>
  </si>
  <si>
    <t>Культура и спорт, средства массовой информации</t>
  </si>
  <si>
    <t>Маданият ва спорт, оммавий ахборот воситалари</t>
  </si>
  <si>
    <t>1.3</t>
  </si>
  <si>
    <t>Здравоохранение</t>
  </si>
  <si>
    <t>Соғлиқни сақлаш</t>
  </si>
  <si>
    <t>1.2</t>
  </si>
  <si>
    <t>- подготовка кадров</t>
  </si>
  <si>
    <t xml:space="preserve"> - кадрлар тайёрлаш</t>
  </si>
  <si>
    <t>- общее образование</t>
  </si>
  <si>
    <t xml:space="preserve"> - умумий таълим</t>
  </si>
  <si>
    <t>- дошкольное образование</t>
  </si>
  <si>
    <t xml:space="preserve"> - мактабгача таълим</t>
  </si>
  <si>
    <t>Образование</t>
  </si>
  <si>
    <t>Маориф</t>
  </si>
  <si>
    <t>1.1</t>
  </si>
  <si>
    <t>Расходы социальной сферы и социальной поддержки населения - всего</t>
  </si>
  <si>
    <t>Ижтимоий соҳа ва аҳолини ижтимоий қўллаб-қувватлашга харажатлар - жами</t>
  </si>
  <si>
    <t>1.</t>
  </si>
  <si>
    <t xml:space="preserve"> Харажатлар - жами</t>
  </si>
  <si>
    <t>Наименование сфер</t>
  </si>
  <si>
    <t>Соҳалар номи</t>
  </si>
  <si>
    <t>харажатларининг соҳалар кесимида ижроси</t>
  </si>
  <si>
    <t>Расходы - всего</t>
  </si>
  <si>
    <t>2.2</t>
  </si>
  <si>
    <t>Поп туман маҳаллий бюджетлари харажатларининг 2021 йил 1-ярим йиллик ижроси
 (ҳудудлар кесимида)</t>
  </si>
  <si>
    <t>Поп тумани маҳаллий бюджети  харажатларининг 
2021 йил 1-ярим йиллик ижроси (иқтисодий тасниф бўйича)</t>
  </si>
  <si>
    <t>Поп туман маҳаллий бюджетларига 
2021 йил 1-ярим йилликда ажратиладиган тартибга солувчи бюджетлараро трансфертлар (ҳудудлар кесимида)</t>
  </si>
  <si>
    <t>Поп тумани маҳаллий бюджети 2021 йил 1 ярим йиллик</t>
  </si>
  <si>
    <t>Поп тумани сайлов комиссияси</t>
  </si>
  <si>
    <t>Поп тумани Халқ таълими бўлими</t>
  </si>
  <si>
    <t>Поп тумани Мактабгача таълим бўлими</t>
  </si>
  <si>
    <t>Поп тумани Маданият бўлими</t>
  </si>
  <si>
    <t>Поп тумани Жисмоний тарбия ва спорт бўлими</t>
  </si>
  <si>
    <t>Поп тумани Қишлоқ хўжалиги бўлими</t>
  </si>
  <si>
    <t>Поп тумани Ветеринария ва чорвачиликни ривожлантириш бўлими</t>
  </si>
  <si>
    <t>Поп тумани Бандлик ва меҳнат муносабатлари бўлими</t>
  </si>
  <si>
    <t>Поп тумани Маҳалла ва оилани қуллаб-қувватлаш бўлими</t>
  </si>
  <si>
    <t>Поп туман Тиббиёт бирлашмаси</t>
  </si>
  <si>
    <t>Поп тумани молия бўлими ва бюджетдан ташқари пенсия жамғармаси туман бўлими</t>
  </si>
  <si>
    <t>Поп тумани Ирригация бўлими</t>
  </si>
  <si>
    <t>Халқ депутатлари туман Кенгаши</t>
  </si>
  <si>
    <t xml:space="preserve">Поп туманининг вилоят бюджетидан маблағ олувчи ҳудудий бюджет маблағларини тақсимловчиларнинг 2021 йил 1-ярим йиллик харажатларининг ижроси </t>
  </si>
  <si>
    <t>Поп тумани маҳаллий бюджети</t>
  </si>
  <si>
    <t>Поп туман маҳаллий бюджетлари даромадларининг 2021 йил 1-ярим йиллик ижроси
 (ҳудудлар кесимида)</t>
  </si>
  <si>
    <t>даромадларининг 2021 йил 2-чорак ойлари ижроси</t>
  </si>
  <si>
    <t>Наманган вилоятининг вилоят, шаҳар ва туманлар маҳаллий бюджет даромадларининг 2021 йил 1-ярим йиллик бўйича  ижроси</t>
  </si>
  <si>
    <t>7,2</t>
  </si>
  <si>
    <t>7,3</t>
  </si>
  <si>
    <t>7,4</t>
  </si>
  <si>
    <t>7.5</t>
  </si>
  <si>
    <t>7.6</t>
  </si>
  <si>
    <t>7.7</t>
  </si>
  <si>
    <t>7.8</t>
  </si>
  <si>
    <t xml:space="preserve">Поп туман маҳаллий бюджет харажатларининг 2021 йил 1-ярим йиллик бўйича  ижроси </t>
  </si>
  <si>
    <t>Поп тумани ҳокимлиги (Ижтимоий нафақа ва Ободонлаштириш харажатлари билан)</t>
  </si>
  <si>
    <t xml:space="preserve">Поп туман маҳаллий бюджетларга 2021 йил 1-ярим йилликда ажратилган тартибга солувчи бюджетлараро трансфертлар </t>
  </si>
  <si>
    <t xml:space="preserve">Выравнивающие межбюджетные трансферты в районные местные бюджеты  Папского района в 1 полугодии 2021 года  </t>
  </si>
  <si>
    <t xml:space="preserve">Исполнение расходов  районов местного бюджета  Папского района за 1 полугодие 2021 года </t>
  </si>
  <si>
    <t>Исполнение доходов районов местного бюджета Папского района за 1 полугодие 2021 года</t>
  </si>
</sst>
</file>

<file path=xl/styles.xml><?xml version="1.0" encoding="utf-8"?>
<styleSheet xmlns="http://schemas.openxmlformats.org/spreadsheetml/2006/main">
  <numFmts count="4">
    <numFmt numFmtId="164" formatCode="#,##0.0_ ;[Red]\-#,##0.0\ "/>
    <numFmt numFmtId="165" formatCode="#,##0.00000000"/>
    <numFmt numFmtId="166" formatCode="#,##0_ ;[Red]\-#,##0\ "/>
    <numFmt numFmtId="167" formatCode="0.0"/>
  </numFmts>
  <fonts count="10">
    <font>
      <sz val="10"/>
      <name val="Arial"/>
    </font>
    <font>
      <sz val="11"/>
      <color theme="1"/>
      <name val="Calibri"/>
      <family val="2"/>
      <charset val="204"/>
      <scheme val="minor"/>
    </font>
    <font>
      <sz val="12"/>
      <color rgb="FF002060"/>
      <name val="Times New Roman"/>
      <family val="1"/>
      <charset val="204"/>
    </font>
    <font>
      <b/>
      <sz val="12"/>
      <color rgb="FF002060"/>
      <name val="Times New Roman"/>
      <family val="1"/>
      <charset val="204"/>
    </font>
    <font>
      <b/>
      <sz val="14"/>
      <color rgb="FF002060"/>
      <name val="Times New Roman"/>
      <family val="1"/>
      <charset val="204"/>
    </font>
    <font>
      <sz val="10"/>
      <name val="Arial Cyr"/>
      <charset val="204"/>
    </font>
    <font>
      <sz val="12"/>
      <name val="Arial Cyr"/>
      <charset val="204"/>
    </font>
    <font>
      <i/>
      <sz val="12"/>
      <color rgb="FF002060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rgb="FF0070C0"/>
      </left>
      <right style="thin">
        <color rgb="FF0070C0"/>
      </right>
      <top style="hair">
        <color rgb="FF0070C0"/>
      </top>
      <bottom style="hair">
        <color rgb="FF0070C0"/>
      </bottom>
      <diagonal/>
    </border>
    <border>
      <left style="thin">
        <color rgb="FF0070C0"/>
      </left>
      <right style="thin">
        <color rgb="FF0070C0"/>
      </right>
      <top style="hair">
        <color rgb="FF0070C0"/>
      </top>
      <bottom style="hair">
        <color rgb="FF0070C0"/>
      </bottom>
      <diagonal/>
    </border>
    <border>
      <left style="medium">
        <color rgb="FF0070C0"/>
      </left>
      <right style="thin">
        <color rgb="FF0070C0"/>
      </right>
      <top/>
      <bottom style="hair">
        <color rgb="FF0070C0"/>
      </bottom>
      <diagonal/>
    </border>
    <border>
      <left style="thin">
        <color rgb="FF0070C0"/>
      </left>
      <right style="thin">
        <color rgb="FF0070C0"/>
      </right>
      <top/>
      <bottom style="hair">
        <color rgb="FF0070C0"/>
      </bottom>
      <diagonal/>
    </border>
    <border>
      <left style="thin">
        <color rgb="FF0070C0"/>
      </left>
      <right style="medium">
        <color rgb="FF0070C0"/>
      </right>
      <top/>
      <bottom style="hair">
        <color rgb="FF0070C0"/>
      </bottom>
      <diagonal/>
    </border>
    <border>
      <left style="medium">
        <color rgb="FF0070C0"/>
      </left>
      <right style="thin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 style="thin">
        <color rgb="FF0070C0"/>
      </right>
      <top style="hair">
        <color rgb="FF0070C0"/>
      </top>
      <bottom/>
      <diagonal/>
    </border>
    <border>
      <left style="thin">
        <color rgb="FF0070C0"/>
      </left>
      <right style="thin">
        <color rgb="FF0070C0"/>
      </right>
      <top style="hair">
        <color rgb="FF0070C0"/>
      </top>
      <bottom/>
      <diagonal/>
    </border>
    <border>
      <left style="thin">
        <color rgb="FF0070C0"/>
      </left>
      <right style="medium">
        <color rgb="FF0070C0"/>
      </right>
      <top style="hair">
        <color rgb="FF0070C0"/>
      </top>
      <bottom style="hair">
        <color rgb="FF0070C0"/>
      </bottom>
      <diagonal/>
    </border>
    <border>
      <left style="thin">
        <color rgb="FF0070C0"/>
      </left>
      <right style="medium">
        <color rgb="FF0070C0"/>
      </right>
      <top style="hair">
        <color rgb="FF0070C0"/>
      </top>
      <bottom/>
      <diagonal/>
    </border>
    <border>
      <left style="medium">
        <color rgb="FF0070C0"/>
      </left>
      <right style="thin">
        <color rgb="FF0070C0"/>
      </right>
      <top style="medium">
        <color rgb="FF0070C0"/>
      </top>
      <bottom style="hair">
        <color rgb="FF0070C0"/>
      </bottom>
      <diagonal/>
    </border>
    <border>
      <left style="thin">
        <color rgb="FF0070C0"/>
      </left>
      <right style="thin">
        <color rgb="FF0070C0"/>
      </right>
      <top style="medium">
        <color rgb="FF0070C0"/>
      </top>
      <bottom style="hair">
        <color rgb="FF0070C0"/>
      </bottom>
      <diagonal/>
    </border>
    <border>
      <left style="thin">
        <color rgb="FF0070C0"/>
      </left>
      <right style="medium">
        <color rgb="FF0070C0"/>
      </right>
      <top style="medium">
        <color rgb="FF0070C0"/>
      </top>
      <bottom style="hair">
        <color rgb="FF0070C0"/>
      </bottom>
      <diagonal/>
    </border>
    <border>
      <left style="medium">
        <color rgb="FF0070C0"/>
      </left>
      <right style="thin">
        <color rgb="FF0070C0"/>
      </right>
      <top style="hair">
        <color rgb="FF0070C0"/>
      </top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 style="hair">
        <color rgb="FF0070C0"/>
      </top>
      <bottom style="medium">
        <color rgb="FF0070C0"/>
      </bottom>
      <diagonal/>
    </border>
    <border>
      <left style="thin">
        <color rgb="FF0070C0"/>
      </left>
      <right style="medium">
        <color rgb="FF0070C0"/>
      </right>
      <top style="hair">
        <color rgb="FF0070C0"/>
      </top>
      <bottom style="medium">
        <color rgb="FF0070C0"/>
      </bottom>
      <diagonal/>
    </border>
    <border>
      <left style="thin">
        <color theme="8" tint="-0.499984740745262"/>
      </left>
      <right style="thin">
        <color theme="8" tint="-0.499984740745262"/>
      </right>
      <top style="hair">
        <color theme="8" tint="-0.499984740745262"/>
      </top>
      <bottom style="hair">
        <color theme="8" tint="-0.499984740745262"/>
      </bottom>
      <diagonal/>
    </border>
    <border>
      <left style="medium">
        <color theme="8" tint="-0.499984740745262"/>
      </left>
      <right style="thin">
        <color theme="8" tint="-0.499984740745262"/>
      </right>
      <top style="hair">
        <color theme="8" tint="-0.499984740745262"/>
      </top>
      <bottom style="hair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/>
      <bottom style="hair">
        <color theme="8" tint="-0.499984740745262"/>
      </bottom>
      <diagonal/>
    </border>
    <border>
      <left style="medium">
        <color theme="8" tint="-0.499984740745262"/>
      </left>
      <right style="thin">
        <color theme="8" tint="-0.499984740745262"/>
      </right>
      <top/>
      <bottom style="hair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 style="hair">
        <color theme="8" tint="-0.499984740745262"/>
      </top>
      <bottom/>
      <diagonal/>
    </border>
    <border>
      <left style="medium">
        <color theme="8" tint="-0.499984740745262"/>
      </left>
      <right style="thin">
        <color theme="8" tint="-0.499984740745262"/>
      </right>
      <top style="hair">
        <color theme="8" tint="-0.499984740745262"/>
      </top>
      <bottom/>
      <diagonal/>
    </border>
    <border>
      <left style="thin">
        <color theme="8" tint="-0.499984740745262"/>
      </left>
      <right style="thin">
        <color theme="8" tint="-0.499984740745262"/>
      </right>
      <top style="medium">
        <color theme="8" tint="-0.499984740745262"/>
      </top>
      <bottom style="hair">
        <color theme="8" tint="-0.499984740745262"/>
      </bottom>
      <diagonal/>
    </border>
    <border>
      <left style="medium">
        <color theme="8" tint="-0.499984740745262"/>
      </left>
      <right style="thin">
        <color theme="8" tint="-0.499984740745262"/>
      </right>
      <top style="medium">
        <color theme="8" tint="-0.499984740745262"/>
      </top>
      <bottom style="hair">
        <color theme="8" tint="-0.499984740745262"/>
      </bottom>
      <diagonal/>
    </border>
    <border>
      <left style="thin">
        <color theme="8" tint="-0.499984740745262"/>
      </left>
      <right style="medium">
        <color theme="8" tint="-0.499984740745262"/>
      </right>
      <top style="medium">
        <color theme="8" tint="-0.499984740745262"/>
      </top>
      <bottom style="hair">
        <color theme="8" tint="-0.499984740745262"/>
      </bottom>
      <diagonal/>
    </border>
    <border>
      <left style="thin">
        <color theme="8" tint="-0.499984740745262"/>
      </left>
      <right style="medium">
        <color theme="8" tint="-0.499984740745262"/>
      </right>
      <top style="hair">
        <color theme="8" tint="-0.499984740745262"/>
      </top>
      <bottom style="hair">
        <color theme="8" tint="-0.499984740745262"/>
      </bottom>
      <diagonal/>
    </border>
    <border>
      <left style="thin">
        <color theme="8" tint="-0.499984740745262"/>
      </left>
      <right style="medium">
        <color theme="8" tint="-0.499984740745262"/>
      </right>
      <top style="hair">
        <color theme="8" tint="-0.499984740745262"/>
      </top>
      <bottom/>
      <diagonal/>
    </border>
    <border>
      <left style="thin">
        <color theme="8" tint="-0.499984740745262"/>
      </left>
      <right style="medium">
        <color theme="8" tint="-0.499984740745262"/>
      </right>
      <top/>
      <bottom style="hair">
        <color theme="8" tint="-0.499984740745262"/>
      </bottom>
      <diagonal/>
    </border>
    <border>
      <left style="medium">
        <color indexed="64"/>
      </left>
      <right style="thin">
        <color theme="8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8" tint="-0.499984740745262"/>
      </left>
      <right style="thin">
        <color theme="8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8" tint="-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70C0"/>
      </left>
      <right style="thin">
        <color rgb="FF0070C0"/>
      </right>
      <top style="medium">
        <color rgb="FF0070C0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medium">
        <color rgb="FF0070C0"/>
      </top>
      <bottom style="thin">
        <color indexed="64"/>
      </bottom>
      <diagonal/>
    </border>
    <border>
      <left style="thin">
        <color rgb="FF0070C0"/>
      </left>
      <right style="medium">
        <color rgb="FF0070C0"/>
      </right>
      <top style="medium">
        <color rgb="FF0070C0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0" fontId="6" fillId="0" borderId="0"/>
    <xf numFmtId="0" fontId="8" fillId="0" borderId="0"/>
    <xf numFmtId="9" fontId="5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1" applyFont="1"/>
    <xf numFmtId="0" fontId="2" fillId="0" borderId="0" xfId="1" applyFont="1" applyAlignment="1">
      <alignment vertical="center"/>
    </xf>
    <xf numFmtId="3" fontId="2" fillId="0" borderId="0" xfId="1" applyNumberFormat="1" applyFont="1" applyAlignment="1">
      <alignment horizontal="center"/>
    </xf>
    <xf numFmtId="0" fontId="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left" vertical="center" wrapText="1"/>
    </xf>
    <xf numFmtId="3" fontId="2" fillId="0" borderId="11" xfId="1" applyNumberFormat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left" vertical="center" wrapText="1"/>
    </xf>
    <xf numFmtId="3" fontId="2" fillId="0" borderId="5" xfId="1" applyNumberFormat="1" applyFont="1" applyBorder="1" applyAlignment="1">
      <alignment horizontal="center" vertical="center" wrapText="1"/>
    </xf>
    <xf numFmtId="49" fontId="2" fillId="0" borderId="0" xfId="2" applyNumberFormat="1" applyFont="1" applyFill="1" applyAlignment="1">
      <alignment horizontal="left"/>
    </xf>
    <xf numFmtId="3" fontId="2" fillId="0" borderId="0" xfId="2" applyNumberFormat="1" applyFont="1" applyFill="1" applyAlignment="1">
      <alignment horizontal="left"/>
    </xf>
    <xf numFmtId="49" fontId="3" fillId="0" borderId="0" xfId="2" applyNumberFormat="1" applyFont="1" applyFill="1" applyAlignment="1">
      <alignment horizontal="left"/>
    </xf>
    <xf numFmtId="0" fontId="3" fillId="0" borderId="0" xfId="2" applyFont="1" applyFill="1"/>
    <xf numFmtId="3" fontId="3" fillId="0" borderId="0" xfId="2" applyNumberFormat="1" applyFont="1" applyFill="1"/>
    <xf numFmtId="3" fontId="2" fillId="0" borderId="0" xfId="2" applyNumberFormat="1" applyFont="1" applyFill="1"/>
    <xf numFmtId="165" fontId="2" fillId="0" borderId="0" xfId="2" applyNumberFormat="1" applyFont="1" applyFill="1"/>
    <xf numFmtId="0" fontId="2" fillId="0" borderId="0" xfId="2" applyFont="1" applyFill="1"/>
    <xf numFmtId="3" fontId="2" fillId="0" borderId="0" xfId="2" applyNumberFormat="1" applyFont="1" applyFill="1" applyAlignment="1">
      <alignment horizont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 wrapText="1"/>
    </xf>
    <xf numFmtId="3" fontId="3" fillId="2" borderId="8" xfId="1" applyNumberFormat="1" applyFont="1" applyFill="1" applyBorder="1" applyAlignment="1">
      <alignment horizontal="center" vertical="center" wrapText="1"/>
    </xf>
    <xf numFmtId="3" fontId="3" fillId="2" borderId="8" xfId="1" applyNumberFormat="1" applyFont="1" applyFill="1" applyBorder="1" applyAlignment="1">
      <alignment horizontal="center" vertical="center"/>
    </xf>
    <xf numFmtId="0" fontId="7" fillId="0" borderId="0" xfId="2" applyFont="1" applyFill="1"/>
    <xf numFmtId="164" fontId="2" fillId="0" borderId="0" xfId="2" applyNumberFormat="1" applyFont="1" applyFill="1"/>
    <xf numFmtId="2" fontId="2" fillId="3" borderId="1" xfId="3" applyNumberFormat="1" applyFont="1" applyFill="1" applyBorder="1" applyAlignment="1">
      <alignment horizontal="justify" vertical="center" wrapText="1"/>
    </xf>
    <xf numFmtId="2" fontId="2" fillId="3" borderId="2" xfId="3" applyNumberFormat="1" applyFont="1" applyFill="1" applyBorder="1" applyAlignment="1">
      <alignment horizontal="justify" vertical="center" wrapText="1"/>
    </xf>
    <xf numFmtId="2" fontId="2" fillId="3" borderId="9" xfId="3" applyNumberFormat="1" applyFont="1" applyFill="1" applyBorder="1" applyAlignment="1">
      <alignment horizontal="justify" vertical="center" wrapText="1"/>
    </xf>
    <xf numFmtId="2" fontId="2" fillId="3" borderId="10" xfId="3" applyNumberFormat="1" applyFont="1" applyFill="1" applyBorder="1" applyAlignment="1">
      <alignment horizontal="justify" vertical="center" wrapText="1"/>
    </xf>
    <xf numFmtId="2" fontId="3" fillId="3" borderId="6" xfId="3" applyNumberFormat="1" applyFont="1" applyFill="1" applyBorder="1" applyAlignment="1">
      <alignment horizontal="justify" vertical="center" wrapText="1"/>
    </xf>
    <xf numFmtId="2" fontId="3" fillId="3" borderId="7" xfId="3" applyNumberFormat="1" applyFont="1" applyFill="1" applyBorder="1" applyAlignment="1">
      <alignment horizontal="justify" vertical="center" wrapText="1"/>
    </xf>
    <xf numFmtId="2" fontId="2" fillId="3" borderId="16" xfId="3" applyNumberFormat="1" applyFont="1" applyFill="1" applyBorder="1" applyAlignment="1">
      <alignment horizontal="justify" vertical="center" wrapText="1"/>
    </xf>
    <xf numFmtId="2" fontId="2" fillId="3" borderId="17" xfId="3" applyNumberFormat="1" applyFont="1" applyFill="1" applyBorder="1" applyAlignment="1">
      <alignment horizontal="justify" vertical="center" wrapText="1"/>
    </xf>
    <xf numFmtId="0" fontId="2" fillId="0" borderId="1" xfId="2" applyFont="1" applyFill="1" applyBorder="1" applyAlignment="1">
      <alignment horizontal="center" vertical="center"/>
    </xf>
    <xf numFmtId="0" fontId="2" fillId="0" borderId="2" xfId="2" applyFont="1" applyFill="1" applyBorder="1" applyAlignment="1">
      <alignment horizontal="left" vertical="center" wrapText="1"/>
    </xf>
    <xf numFmtId="3" fontId="2" fillId="0" borderId="11" xfId="2" applyNumberFormat="1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0" fontId="3" fillId="2" borderId="8" xfId="2" applyFont="1" applyFill="1" applyBorder="1" applyAlignment="1">
      <alignment horizontal="center" vertical="center" wrapText="1"/>
    </xf>
    <xf numFmtId="0" fontId="3" fillId="0" borderId="6" xfId="2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wrapText="1"/>
    </xf>
    <xf numFmtId="3" fontId="3" fillId="0" borderId="8" xfId="2" applyNumberFormat="1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/>
    </xf>
    <xf numFmtId="3" fontId="2" fillId="0" borderId="0" xfId="2" applyNumberFormat="1" applyFont="1" applyAlignment="1">
      <alignment horizontal="center"/>
    </xf>
    <xf numFmtId="0" fontId="2" fillId="0" borderId="0" xfId="2" applyFont="1"/>
    <xf numFmtId="0" fontId="2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vertical="center" wrapText="1"/>
    </xf>
    <xf numFmtId="3" fontId="2" fillId="0" borderId="11" xfId="2" applyNumberFormat="1" applyFont="1" applyBorder="1" applyAlignment="1">
      <alignment horizontal="center" vertical="center" wrapText="1"/>
    </xf>
    <xf numFmtId="0" fontId="2" fillId="0" borderId="17" xfId="2" applyFont="1" applyBorder="1" applyAlignment="1">
      <alignment vertical="center" wrapText="1"/>
    </xf>
    <xf numFmtId="3" fontId="2" fillId="0" borderId="18" xfId="2" applyNumberFormat="1" applyFont="1" applyBorder="1" applyAlignment="1">
      <alignment horizontal="center"/>
    </xf>
    <xf numFmtId="0" fontId="2" fillId="0" borderId="3" xfId="2" applyFont="1" applyBorder="1" applyAlignment="1">
      <alignment horizontal="center" vertical="center" wrapText="1"/>
    </xf>
    <xf numFmtId="0" fontId="2" fillId="0" borderId="4" xfId="2" applyFont="1" applyBorder="1" applyAlignment="1">
      <alignment vertical="center" wrapText="1"/>
    </xf>
    <xf numFmtId="3" fontId="2" fillId="0" borderId="5" xfId="2" applyNumberFormat="1" applyFont="1" applyBorder="1" applyAlignment="1">
      <alignment horizontal="center" vertical="center" wrapText="1"/>
    </xf>
    <xf numFmtId="3" fontId="3" fillId="2" borderId="8" xfId="2" applyNumberFormat="1" applyFont="1" applyFill="1" applyBorder="1" applyAlignment="1">
      <alignment horizontal="center" vertical="center" wrapText="1"/>
    </xf>
    <xf numFmtId="2" fontId="2" fillId="0" borderId="1" xfId="2" applyNumberFormat="1" applyFont="1" applyBorder="1" applyAlignment="1">
      <alignment horizontal="center" vertical="center" wrapText="1"/>
    </xf>
    <xf numFmtId="2" fontId="2" fillId="0" borderId="16" xfId="2" applyNumberFormat="1" applyFont="1" applyBorder="1" applyAlignment="1">
      <alignment horizontal="center" vertical="center" wrapText="1"/>
    </xf>
    <xf numFmtId="3" fontId="2" fillId="0" borderId="0" xfId="2" applyNumberFormat="1" applyFont="1" applyFill="1" applyAlignment="1">
      <alignment horizontal="right"/>
    </xf>
    <xf numFmtId="3" fontId="3" fillId="0" borderId="8" xfId="2" applyNumberFormat="1" applyFont="1" applyFill="1" applyBorder="1" applyAlignment="1">
      <alignment horizontal="center" vertical="center" shrinkToFit="1"/>
    </xf>
    <xf numFmtId="3" fontId="2" fillId="0" borderId="11" xfId="2" applyNumberFormat="1" applyFont="1" applyFill="1" applyBorder="1" applyAlignment="1">
      <alignment horizontal="center" vertical="center" shrinkToFit="1"/>
    </xf>
    <xf numFmtId="3" fontId="2" fillId="0" borderId="12" xfId="2" applyNumberFormat="1" applyFont="1" applyFill="1" applyBorder="1" applyAlignment="1">
      <alignment horizontal="center" vertical="center" shrinkToFit="1"/>
    </xf>
    <xf numFmtId="3" fontId="2" fillId="0" borderId="18" xfId="2" applyNumberFormat="1" applyFont="1" applyFill="1" applyBorder="1" applyAlignment="1">
      <alignment horizontal="center" vertical="center" shrinkToFit="1"/>
    </xf>
    <xf numFmtId="0" fontId="3" fillId="2" borderId="7" xfId="2" applyFont="1" applyFill="1" applyBorder="1" applyAlignment="1">
      <alignment vertical="center" wrapText="1"/>
    </xf>
    <xf numFmtId="0" fontId="3" fillId="0" borderId="0" xfId="2" applyFont="1"/>
    <xf numFmtId="0" fontId="2" fillId="0" borderId="0" xfId="2" applyFont="1" applyFill="1" applyAlignment="1">
      <alignment vertical="center"/>
    </xf>
    <xf numFmtId="0" fontId="2" fillId="0" borderId="0" xfId="2" applyFont="1" applyFill="1" applyAlignment="1">
      <alignment horizontal="center"/>
    </xf>
    <xf numFmtId="3" fontId="2" fillId="0" borderId="0" xfId="2" applyNumberFormat="1" applyFont="1" applyFill="1" applyAlignment="1">
      <alignment vertical="center"/>
    </xf>
    <xf numFmtId="49" fontId="2" fillId="0" borderId="19" xfId="2" applyNumberFormat="1" applyFont="1" applyFill="1" applyBorder="1" applyAlignment="1">
      <alignment horizontal="left" vertical="center" wrapText="1" indent="1"/>
    </xf>
    <xf numFmtId="49" fontId="2" fillId="0" borderId="20" xfId="2" applyNumberFormat="1" applyFont="1" applyFill="1" applyBorder="1" applyAlignment="1">
      <alignment horizontal="center" vertical="center" wrapText="1"/>
    </xf>
    <xf numFmtId="49" fontId="3" fillId="0" borderId="22" xfId="2" applyNumberFormat="1" applyFont="1" applyFill="1" applyBorder="1" applyAlignment="1">
      <alignment horizontal="center" vertical="center" wrapText="1"/>
    </xf>
    <xf numFmtId="9" fontId="2" fillId="0" borderId="0" xfId="5" applyFont="1" applyFill="1" applyAlignment="1">
      <alignment horizontal="center" vertical="center"/>
    </xf>
    <xf numFmtId="9" fontId="3" fillId="0" borderId="0" xfId="5" applyFont="1" applyFill="1" applyAlignment="1">
      <alignment horizontal="center" vertical="center"/>
    </xf>
    <xf numFmtId="0" fontId="3" fillId="0" borderId="0" xfId="2" applyFont="1" applyFill="1" applyAlignment="1">
      <alignment vertical="center"/>
    </xf>
    <xf numFmtId="167" fontId="2" fillId="0" borderId="19" xfId="2" applyNumberFormat="1" applyFont="1" applyFill="1" applyBorder="1" applyAlignment="1">
      <alignment horizontal="left" vertical="center" wrapText="1" indent="1"/>
    </xf>
    <xf numFmtId="167" fontId="2" fillId="0" borderId="19" xfId="2" applyNumberFormat="1" applyFont="1" applyFill="1" applyBorder="1" applyAlignment="1">
      <alignment horizontal="left" vertical="center" wrapText="1" indent="2"/>
    </xf>
    <xf numFmtId="166" fontId="3" fillId="0" borderId="28" xfId="4" applyNumberFormat="1" applyFont="1" applyFill="1" applyBorder="1" applyAlignment="1">
      <alignment horizontal="center" vertical="center" wrapText="1"/>
    </xf>
    <xf numFmtId="49" fontId="3" fillId="0" borderId="20" xfId="2" applyNumberFormat="1" applyFont="1" applyFill="1" applyBorder="1" applyAlignment="1">
      <alignment horizontal="center" vertical="center" wrapText="1"/>
    </xf>
    <xf numFmtId="167" fontId="3" fillId="0" borderId="19" xfId="2" applyNumberFormat="1" applyFont="1" applyFill="1" applyBorder="1" applyAlignment="1">
      <alignment horizontal="left" vertical="center" wrapText="1" indent="1"/>
    </xf>
    <xf numFmtId="167" fontId="7" fillId="0" borderId="19" xfId="2" applyNumberFormat="1" applyFont="1" applyFill="1" applyBorder="1" applyAlignment="1">
      <alignment horizontal="left" vertical="center" wrapText="1" indent="2"/>
    </xf>
    <xf numFmtId="166" fontId="2" fillId="0" borderId="28" xfId="4" applyNumberFormat="1" applyFont="1" applyFill="1" applyBorder="1" applyAlignment="1">
      <alignment horizontal="center" vertical="center" wrapText="1"/>
    </xf>
    <xf numFmtId="49" fontId="2" fillId="0" borderId="19" xfId="2" applyNumberFormat="1" applyFont="1" applyFill="1" applyBorder="1" applyAlignment="1">
      <alignment horizontal="left" vertical="center" wrapText="1" indent="2"/>
    </xf>
    <xf numFmtId="167" fontId="7" fillId="0" borderId="19" xfId="2" applyNumberFormat="1" applyFont="1" applyFill="1" applyBorder="1" applyAlignment="1">
      <alignment horizontal="left" vertical="center" wrapText="1" indent="3"/>
    </xf>
    <xf numFmtId="167" fontId="3" fillId="0" borderId="21" xfId="2" applyNumberFormat="1" applyFont="1" applyFill="1" applyBorder="1" applyAlignment="1">
      <alignment horizontal="left" vertical="center" wrapText="1" indent="1"/>
    </xf>
    <xf numFmtId="166" fontId="3" fillId="0" borderId="30" xfId="4" applyNumberFormat="1" applyFont="1" applyFill="1" applyBorder="1" applyAlignment="1">
      <alignment horizontal="center" vertical="center" wrapText="1"/>
    </xf>
    <xf numFmtId="49" fontId="3" fillId="2" borderId="31" xfId="4" applyNumberFormat="1" applyFont="1" applyFill="1" applyBorder="1" applyAlignment="1">
      <alignment horizontal="center" vertical="center" wrapText="1"/>
    </xf>
    <xf numFmtId="167" fontId="4" fillId="2" borderId="32" xfId="4" applyNumberFormat="1" applyFont="1" applyFill="1" applyBorder="1" applyAlignment="1">
      <alignment horizontal="center" vertical="center" wrapText="1"/>
    </xf>
    <xf numFmtId="166" fontId="3" fillId="2" borderId="33" xfId="4" applyNumberFormat="1" applyFont="1" applyFill="1" applyBorder="1" applyAlignment="1">
      <alignment horizontal="center" vertical="center" wrapText="1"/>
    </xf>
    <xf numFmtId="0" fontId="9" fillId="2" borderId="7" xfId="2" applyFont="1" applyFill="1" applyBorder="1" applyAlignment="1">
      <alignment horizontal="center" vertical="center" wrapText="1"/>
    </xf>
    <xf numFmtId="0" fontId="2" fillId="0" borderId="34" xfId="2" applyFont="1" applyFill="1" applyBorder="1" applyAlignment="1">
      <alignment horizontal="center" vertical="center"/>
    </xf>
    <xf numFmtId="0" fontId="2" fillId="0" borderId="35" xfId="2" applyFont="1" applyFill="1" applyBorder="1" applyAlignment="1">
      <alignment horizontal="left" vertical="center" wrapText="1"/>
    </xf>
    <xf numFmtId="3" fontId="2" fillId="0" borderId="36" xfId="2" applyNumberFormat="1" applyFont="1" applyFill="1" applyBorder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4" fillId="0" borderId="0" xfId="2" applyFont="1" applyFill="1" applyAlignment="1">
      <alignment horizontal="center"/>
    </xf>
    <xf numFmtId="0" fontId="3" fillId="2" borderId="13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16" xfId="2" applyFont="1" applyFill="1" applyBorder="1" applyAlignment="1">
      <alignment horizontal="center" vertical="center" wrapText="1"/>
    </xf>
    <xf numFmtId="0" fontId="3" fillId="2" borderId="14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17" xfId="2" applyFont="1" applyFill="1" applyBorder="1" applyAlignment="1">
      <alignment horizontal="center" vertical="center" wrapText="1"/>
    </xf>
    <xf numFmtId="3" fontId="3" fillId="2" borderId="15" xfId="2" applyNumberFormat="1" applyFont="1" applyFill="1" applyBorder="1" applyAlignment="1">
      <alignment horizontal="center" vertical="center" wrapText="1"/>
    </xf>
    <xf numFmtId="3" fontId="3" fillId="2" borderId="11" xfId="2" applyNumberFormat="1" applyFont="1" applyFill="1" applyBorder="1" applyAlignment="1">
      <alignment horizontal="center" vertical="center" wrapText="1"/>
    </xf>
    <xf numFmtId="3" fontId="3" fillId="2" borderId="18" xfId="2" applyNumberFormat="1" applyFont="1" applyFill="1" applyBorder="1" applyAlignment="1">
      <alignment horizontal="center" vertical="center" wrapText="1"/>
    </xf>
    <xf numFmtId="0" fontId="4" fillId="0" borderId="0" xfId="2" applyNumberFormat="1" applyFont="1" applyFill="1" applyAlignment="1">
      <alignment horizontal="center" vertical="center" wrapText="1"/>
    </xf>
    <xf numFmtId="0" fontId="4" fillId="0" borderId="0" xfId="2" applyNumberFormat="1" applyFont="1" applyFill="1" applyAlignment="1">
      <alignment horizontal="center" vertical="center"/>
    </xf>
    <xf numFmtId="0" fontId="2" fillId="2" borderId="26" xfId="2" applyFont="1" applyFill="1" applyBorder="1" applyAlignment="1">
      <alignment horizontal="center" vertical="center"/>
    </xf>
    <xf numFmtId="0" fontId="2" fillId="2" borderId="24" xfId="2" applyFont="1" applyFill="1" applyBorder="1" applyAlignment="1">
      <alignment horizontal="center" vertical="center"/>
    </xf>
    <xf numFmtId="0" fontId="3" fillId="2" borderId="25" xfId="2" applyFont="1" applyFill="1" applyBorder="1" applyAlignment="1">
      <alignment horizontal="center" vertical="center" wrapText="1"/>
    </xf>
    <xf numFmtId="0" fontId="3" fillId="2" borderId="23" xfId="2" applyFont="1" applyFill="1" applyBorder="1" applyAlignment="1">
      <alignment horizontal="center" vertical="center" wrapText="1"/>
    </xf>
    <xf numFmtId="0" fontId="3" fillId="2" borderId="27" xfId="2" applyFont="1" applyFill="1" applyBorder="1" applyAlignment="1">
      <alignment horizontal="center" vertical="center" wrapText="1"/>
    </xf>
    <xf numFmtId="0" fontId="3" fillId="2" borderId="29" xfId="2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2 2" xfId="4"/>
    <cellStyle name="Обычный 3" xfId="2"/>
    <cellStyle name="Обычный_ВыходУточПрогноз2001 (new)" xfId="3"/>
    <cellStyle name="Процентн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28</xdr:row>
      <xdr:rowOff>0</xdr:rowOff>
    </xdr:from>
    <xdr:to>
      <xdr:col>2</xdr:col>
      <xdr:colOff>0</xdr:colOff>
      <xdr:row>28</xdr:row>
      <xdr:rowOff>0</xdr:rowOff>
    </xdr:to>
    <xdr:sp macro="" textlink="">
      <xdr:nvSpPr>
        <xdr:cNvPr id="2" name="Rectangle 4">
          <a:extLst>
            <a:ext uri="{FF2B5EF4-FFF2-40B4-BE49-F238E27FC236}">
              <a16:creationId xmlns="" xmlns:a16="http://schemas.microsoft.com/office/drawing/2014/main" id="{693CF64A-D8A5-4185-BF00-15282440DCA5}"/>
            </a:ext>
          </a:extLst>
        </xdr:cNvPr>
        <xdr:cNvSpPr>
          <a:spLocks noChangeArrowheads="1"/>
        </xdr:cNvSpPr>
      </xdr:nvSpPr>
      <xdr:spPr bwMode="auto">
        <a:xfrm>
          <a:off x="676275" y="6477000"/>
          <a:ext cx="542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just" rtl="0">
            <a:defRPr sz="1000"/>
          </a:pPr>
          <a:endParaRPr lang="ru-RU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endParaRPr lang="ru-RU" sz="12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66675</xdr:colOff>
      <xdr:row>32</xdr:row>
      <xdr:rowOff>0</xdr:rowOff>
    </xdr:from>
    <xdr:to>
      <xdr:col>2</xdr:col>
      <xdr:colOff>0</xdr:colOff>
      <xdr:row>32</xdr:row>
      <xdr:rowOff>0</xdr:rowOff>
    </xdr:to>
    <xdr:sp macro="" textlink="">
      <xdr:nvSpPr>
        <xdr:cNvPr id="3" name="Rectangle 4">
          <a:extLst>
            <a:ext uri="{FF2B5EF4-FFF2-40B4-BE49-F238E27FC236}">
              <a16:creationId xmlns="" xmlns:a16="http://schemas.microsoft.com/office/drawing/2014/main" id="{47DFE624-DD55-4473-BE2C-8CABE94AF6F0}"/>
            </a:ext>
          </a:extLst>
        </xdr:cNvPr>
        <xdr:cNvSpPr>
          <a:spLocks noChangeArrowheads="1"/>
        </xdr:cNvSpPr>
      </xdr:nvSpPr>
      <xdr:spPr bwMode="auto">
        <a:xfrm>
          <a:off x="676275" y="7124700"/>
          <a:ext cx="542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just" rtl="0">
            <a:defRPr sz="1000"/>
          </a:pPr>
          <a:endParaRPr lang="ru-RU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endParaRPr lang="ru-RU" sz="12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zoomScaleSheetLayoutView="75" workbookViewId="0">
      <pane xSplit="1" ySplit="7" topLeftCell="B8" activePane="bottomRight" state="frozen"/>
      <selection sqref="A1:D1"/>
      <selection pane="topRight" sqref="A1:D1"/>
      <selection pane="bottomLeft" sqref="A1:D1"/>
      <selection pane="bottomRight" activeCell="B23" sqref="B23"/>
    </sheetView>
  </sheetViews>
  <sheetFormatPr defaultRowHeight="15.75"/>
  <cols>
    <col min="1" max="1" width="38.7109375" style="18" customWidth="1"/>
    <col min="2" max="2" width="40.28515625" style="18" customWidth="1"/>
    <col min="3" max="3" width="21.140625" style="16" customWidth="1"/>
    <col min="4" max="4" width="16.140625" style="16" bestFit="1" customWidth="1"/>
    <col min="5" max="5" width="11.28515625" style="18" bestFit="1" customWidth="1"/>
    <col min="6" max="6" width="13.85546875" style="18" customWidth="1"/>
    <col min="7" max="16384" width="9.140625" style="18"/>
  </cols>
  <sheetData>
    <row r="1" spans="1:6" ht="18.75">
      <c r="A1" s="91" t="s">
        <v>173</v>
      </c>
      <c r="B1" s="91"/>
      <c r="C1" s="91"/>
    </row>
    <row r="2" spans="1:6" ht="18.75">
      <c r="A2" s="91" t="s">
        <v>175</v>
      </c>
      <c r="B2" s="91"/>
      <c r="C2" s="91"/>
    </row>
    <row r="3" spans="1:6" ht="18.75">
      <c r="A3" s="92" t="s">
        <v>5</v>
      </c>
      <c r="B3" s="92"/>
      <c r="C3" s="92"/>
    </row>
    <row r="4" spans="1:6" ht="16.5" thickBot="1">
      <c r="A4" s="24"/>
      <c r="B4" s="24"/>
      <c r="C4" s="57"/>
    </row>
    <row r="5" spans="1:6" s="14" customFormat="1" ht="17.25" customHeight="1">
      <c r="A5" s="93" t="s">
        <v>6</v>
      </c>
      <c r="B5" s="96" t="s">
        <v>7</v>
      </c>
      <c r="C5" s="99" t="s">
        <v>32</v>
      </c>
      <c r="D5" s="15"/>
    </row>
    <row r="6" spans="1:6" s="14" customFormat="1" ht="9" customHeight="1">
      <c r="A6" s="94"/>
      <c r="B6" s="97"/>
      <c r="C6" s="100"/>
      <c r="D6" s="15"/>
    </row>
    <row r="7" spans="1:6" s="14" customFormat="1" ht="26.25" customHeight="1" thickBot="1">
      <c r="A7" s="95"/>
      <c r="B7" s="98"/>
      <c r="C7" s="101"/>
      <c r="D7" s="15"/>
    </row>
    <row r="8" spans="1:6" s="14" customFormat="1" ht="24" customHeight="1" thickBot="1">
      <c r="A8" s="30" t="s">
        <v>30</v>
      </c>
      <c r="B8" s="31" t="s">
        <v>31</v>
      </c>
      <c r="C8" s="58">
        <v>19211.289839999998</v>
      </c>
      <c r="D8" s="15"/>
    </row>
    <row r="9" spans="1:6" ht="21" customHeight="1">
      <c r="A9" s="26" t="s">
        <v>8</v>
      </c>
      <c r="B9" s="27" t="s">
        <v>9</v>
      </c>
      <c r="C9" s="59">
        <v>1810.6125</v>
      </c>
      <c r="E9" s="25"/>
      <c r="F9" s="25"/>
    </row>
    <row r="10" spans="1:6" ht="31.5">
      <c r="A10" s="26" t="s">
        <v>10</v>
      </c>
      <c r="B10" s="27" t="s">
        <v>11</v>
      </c>
      <c r="C10" s="59">
        <v>6385.6179400000001</v>
      </c>
      <c r="E10" s="25"/>
      <c r="F10" s="25"/>
    </row>
    <row r="11" spans="1:6" ht="47.25">
      <c r="A11" s="28" t="s">
        <v>12</v>
      </c>
      <c r="B11" s="29" t="s">
        <v>13</v>
      </c>
      <c r="C11" s="60">
        <v>409.50436999999994</v>
      </c>
      <c r="E11" s="25"/>
      <c r="F11" s="25"/>
    </row>
    <row r="12" spans="1:6" ht="31.5">
      <c r="A12" s="26" t="s">
        <v>14</v>
      </c>
      <c r="B12" s="27" t="s">
        <v>15</v>
      </c>
      <c r="C12" s="59">
        <v>1518.798</v>
      </c>
      <c r="E12" s="25"/>
      <c r="F12" s="25"/>
    </row>
    <row r="13" spans="1:6" ht="31.5">
      <c r="A13" s="26" t="s">
        <v>16</v>
      </c>
      <c r="B13" s="27" t="s">
        <v>17</v>
      </c>
      <c r="C13" s="59">
        <v>1075.66957</v>
      </c>
      <c r="E13" s="25"/>
      <c r="F13" s="25"/>
    </row>
    <row r="14" spans="1:6" ht="31.5">
      <c r="A14" s="26" t="s">
        <v>18</v>
      </c>
      <c r="B14" s="27" t="s">
        <v>19</v>
      </c>
      <c r="C14" s="59">
        <v>3762.1871600000004</v>
      </c>
      <c r="E14" s="25"/>
      <c r="F14" s="25"/>
    </row>
    <row r="15" spans="1:6" ht="31.5">
      <c r="A15" s="26" t="s">
        <v>20</v>
      </c>
      <c r="B15" s="27" t="s">
        <v>21</v>
      </c>
      <c r="C15" s="59">
        <v>2138.6542899999999</v>
      </c>
      <c r="E15" s="25"/>
      <c r="F15" s="25"/>
    </row>
    <row r="16" spans="1:6" ht="31.5">
      <c r="A16" s="26" t="s">
        <v>22</v>
      </c>
      <c r="B16" s="27" t="s">
        <v>23</v>
      </c>
      <c r="C16" s="59">
        <v>511.60614999999996</v>
      </c>
      <c r="E16" s="25"/>
      <c r="F16" s="25"/>
    </row>
    <row r="17" spans="1:6" ht="31.5">
      <c r="A17" s="26" t="s">
        <v>24</v>
      </c>
      <c r="B17" s="27" t="s">
        <v>25</v>
      </c>
      <c r="C17" s="59">
        <v>493.32961</v>
      </c>
      <c r="E17" s="25"/>
      <c r="F17" s="25"/>
    </row>
    <row r="18" spans="1:6">
      <c r="A18" s="26" t="s">
        <v>26</v>
      </c>
      <c r="B18" s="27" t="s">
        <v>27</v>
      </c>
      <c r="C18" s="59">
        <v>662.81367999999998</v>
      </c>
      <c r="E18" s="25"/>
      <c r="F18" s="25"/>
    </row>
    <row r="19" spans="1:6" ht="16.5" thickBot="1">
      <c r="A19" s="32" t="s">
        <v>28</v>
      </c>
      <c r="B19" s="33" t="s">
        <v>29</v>
      </c>
      <c r="C19" s="61">
        <v>427.70010000000002</v>
      </c>
      <c r="E19" s="25"/>
      <c r="F19" s="25"/>
    </row>
  </sheetData>
  <mergeCells count="6">
    <mergeCell ref="A1:C1"/>
    <mergeCell ref="A2:C2"/>
    <mergeCell ref="A3:C3"/>
    <mergeCell ref="A5:A7"/>
    <mergeCell ref="B5:B7"/>
    <mergeCell ref="C5:C7"/>
  </mergeCells>
  <printOptions horizontalCentered="1"/>
  <pageMargins left="0.39370078740157483" right="0.39370078740157483" top="0.59055118110236227" bottom="0.19685039370078741" header="0.35433070866141736" footer="0.23622047244094491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7"/>
  <sheetViews>
    <sheetView tabSelected="1" zoomScaleSheetLayoutView="80" workbookViewId="0">
      <pane xSplit="2" ySplit="3" topLeftCell="C4" activePane="bottomRight" state="frozen"/>
      <selection activeCell="E6" sqref="E6"/>
      <selection pane="topRight" activeCell="E6" sqref="E6"/>
      <selection pane="bottomLeft" activeCell="E6" sqref="E6"/>
      <selection pane="bottomRight" activeCell="A6" sqref="A6"/>
    </sheetView>
  </sheetViews>
  <sheetFormatPr defaultRowHeight="15.75"/>
  <cols>
    <col min="1" max="1" width="4.7109375" style="18" customWidth="1"/>
    <col min="2" max="3" width="35.42578125" style="18" customWidth="1"/>
    <col min="4" max="4" width="29.140625" style="18" customWidth="1"/>
    <col min="5" max="5" width="23" style="18" bestFit="1" customWidth="1"/>
    <col min="6" max="7" width="14.7109375" style="16" customWidth="1"/>
    <col min="8" max="9" width="22.42578125" style="18" customWidth="1"/>
    <col min="10" max="10" width="10.140625" style="18" bestFit="1" customWidth="1"/>
    <col min="11" max="16384" width="9.140625" style="18"/>
  </cols>
  <sheetData>
    <row r="1" spans="1:9" s="11" customFormat="1" ht="69" customHeight="1">
      <c r="A1" s="102" t="s">
        <v>174</v>
      </c>
      <c r="B1" s="103"/>
      <c r="C1" s="103"/>
      <c r="D1" s="103"/>
      <c r="F1" s="12"/>
      <c r="G1" s="12"/>
    </row>
    <row r="2" spans="1:9" s="11" customFormat="1" ht="16.5" thickBot="1">
      <c r="B2" s="13"/>
      <c r="C2" s="13"/>
      <c r="F2" s="12"/>
      <c r="G2" s="12"/>
    </row>
    <row r="3" spans="1:9" s="14" customFormat="1" ht="103.5" customHeight="1" thickBot="1">
      <c r="A3" s="37" t="s">
        <v>1</v>
      </c>
      <c r="B3" s="38" t="s">
        <v>176</v>
      </c>
      <c r="C3" s="38" t="s">
        <v>189</v>
      </c>
      <c r="D3" s="39" t="s">
        <v>32</v>
      </c>
      <c r="F3" s="15"/>
      <c r="G3" s="15"/>
    </row>
    <row r="4" spans="1:9" s="14" customFormat="1" ht="24.75" customHeight="1" thickBot="1">
      <c r="A4" s="40"/>
      <c r="B4" s="41" t="s">
        <v>2</v>
      </c>
      <c r="C4" s="41" t="s">
        <v>33</v>
      </c>
      <c r="D4" s="42">
        <f>SUM(D5:D5)</f>
        <v>35366.825149999997</v>
      </c>
      <c r="F4" s="15"/>
      <c r="G4" s="15"/>
    </row>
    <row r="5" spans="1:9" ht="55.5" customHeight="1">
      <c r="A5" s="88">
        <v>1</v>
      </c>
      <c r="B5" s="89" t="s">
        <v>34</v>
      </c>
      <c r="C5" s="89" t="s">
        <v>35</v>
      </c>
      <c r="D5" s="90">
        <v>35366.825149999997</v>
      </c>
      <c r="E5" s="16"/>
      <c r="H5" s="16"/>
      <c r="I5" s="17"/>
    </row>
    <row r="6" spans="1:9">
      <c r="D6" s="16"/>
    </row>
    <row r="7" spans="1:9">
      <c r="D7" s="19"/>
    </row>
  </sheetData>
  <mergeCells count="1">
    <mergeCell ref="A1:D1"/>
  </mergeCells>
  <printOptions horizontalCentered="1"/>
  <pageMargins left="0.19685039370078741" right="0.19685039370078741" top="0.39370078740157483" bottom="0.19685039370078741" header="0.51181102362204722" footer="0.51181102362204722"/>
  <pageSetup paperSize="9" scale="10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G44"/>
  <sheetViews>
    <sheetView view="pageBreakPreview" zoomScale="85" zoomScaleNormal="85" zoomScaleSheetLayoutView="85" workbookViewId="0">
      <pane xSplit="2" ySplit="5" topLeftCell="C18" activePane="bottomRight" state="frozen"/>
      <selection activeCell="E6" sqref="E6"/>
      <selection pane="topRight" activeCell="E6" sqref="E6"/>
      <selection pane="bottomLeft" activeCell="E6" sqref="E6"/>
      <selection pane="bottomRight" activeCell="A42" sqref="A42"/>
    </sheetView>
  </sheetViews>
  <sheetFormatPr defaultRowHeight="15.75"/>
  <cols>
    <col min="1" max="1" width="8.140625" style="18" customWidth="1"/>
    <col min="2" max="2" width="56.85546875" style="18" customWidth="1"/>
    <col min="3" max="3" width="64.85546875" style="18" customWidth="1"/>
    <col min="4" max="4" width="19.85546875" style="65" customWidth="1"/>
    <col min="5" max="5" width="19.42578125" style="64" customWidth="1"/>
    <col min="6" max="6" width="14.7109375" style="64" bestFit="1" customWidth="1"/>
    <col min="7" max="7" width="9.140625" style="64"/>
    <col min="8" max="16384" width="9.140625" style="18"/>
  </cols>
  <sheetData>
    <row r="1" spans="1:7" ht="18.75">
      <c r="A1" s="91" t="s">
        <v>158</v>
      </c>
      <c r="B1" s="91"/>
      <c r="C1" s="91"/>
      <c r="D1" s="91"/>
    </row>
    <row r="2" spans="1:7" ht="18.75">
      <c r="A2" s="91" t="s">
        <v>152</v>
      </c>
      <c r="B2" s="91"/>
      <c r="C2" s="91"/>
      <c r="D2" s="91"/>
    </row>
    <row r="3" spans="1:7" ht="16.5" thickBot="1">
      <c r="B3" s="45"/>
      <c r="C3" s="45"/>
      <c r="D3" s="44"/>
    </row>
    <row r="4" spans="1:7" ht="23.25" customHeight="1">
      <c r="A4" s="104" t="s">
        <v>1</v>
      </c>
      <c r="B4" s="106" t="s">
        <v>151</v>
      </c>
      <c r="C4" s="106" t="s">
        <v>150</v>
      </c>
      <c r="D4" s="108" t="s">
        <v>32</v>
      </c>
    </row>
    <row r="5" spans="1:7" ht="18.75" customHeight="1" thickBot="1">
      <c r="A5" s="105"/>
      <c r="B5" s="107"/>
      <c r="C5" s="107"/>
      <c r="D5" s="109"/>
    </row>
    <row r="6" spans="1:7" ht="27.75" customHeight="1" thickBot="1">
      <c r="A6" s="84"/>
      <c r="B6" s="85" t="s">
        <v>149</v>
      </c>
      <c r="C6" s="85" t="s">
        <v>153</v>
      </c>
      <c r="D6" s="86">
        <v>101495.473</v>
      </c>
      <c r="E6" s="66"/>
      <c r="F6" s="66"/>
      <c r="G6" s="70"/>
    </row>
    <row r="7" spans="1:7" ht="31.5">
      <c r="A7" s="69" t="s">
        <v>148</v>
      </c>
      <c r="B7" s="82" t="s">
        <v>147</v>
      </c>
      <c r="C7" s="82" t="s">
        <v>146</v>
      </c>
      <c r="D7" s="83">
        <v>78668.657999999996</v>
      </c>
      <c r="E7" s="66"/>
      <c r="F7" s="66"/>
      <c r="G7" s="70"/>
    </row>
    <row r="8" spans="1:7">
      <c r="A8" s="76"/>
      <c r="B8" s="78" t="s">
        <v>87</v>
      </c>
      <c r="C8" s="78" t="s">
        <v>49</v>
      </c>
      <c r="D8" s="79"/>
      <c r="E8" s="66"/>
      <c r="F8" s="66"/>
      <c r="G8" s="70"/>
    </row>
    <row r="9" spans="1:7">
      <c r="A9" s="68" t="s">
        <v>145</v>
      </c>
      <c r="B9" s="73" t="s">
        <v>144</v>
      </c>
      <c r="C9" s="73" t="s">
        <v>143</v>
      </c>
      <c r="D9" s="79">
        <v>16837.919000000002</v>
      </c>
      <c r="E9" s="66"/>
      <c r="F9" s="66"/>
      <c r="G9" s="70"/>
    </row>
    <row r="10" spans="1:7">
      <c r="A10" s="68"/>
      <c r="B10" s="74" t="s">
        <v>142</v>
      </c>
      <c r="C10" s="80" t="s">
        <v>141</v>
      </c>
      <c r="D10" s="79">
        <v>10900.727000000001</v>
      </c>
      <c r="F10" s="66"/>
      <c r="G10" s="70"/>
    </row>
    <row r="11" spans="1:7">
      <c r="A11" s="68"/>
      <c r="B11" s="74" t="s">
        <v>140</v>
      </c>
      <c r="C11" s="80" t="s">
        <v>139</v>
      </c>
      <c r="D11" s="79">
        <v>5937.192</v>
      </c>
      <c r="F11" s="66"/>
      <c r="G11" s="70"/>
    </row>
    <row r="12" spans="1:7">
      <c r="A12" s="68"/>
      <c r="B12" s="74" t="s">
        <v>138</v>
      </c>
      <c r="C12" s="80" t="s">
        <v>137</v>
      </c>
      <c r="D12" s="79">
        <v>0</v>
      </c>
      <c r="F12" s="66"/>
      <c r="G12" s="70"/>
    </row>
    <row r="13" spans="1:7">
      <c r="A13" s="68" t="s">
        <v>136</v>
      </c>
      <c r="B13" s="73" t="s">
        <v>135</v>
      </c>
      <c r="C13" s="73" t="s">
        <v>134</v>
      </c>
      <c r="D13" s="79">
        <v>41043.430999999997</v>
      </c>
      <c r="F13" s="66"/>
      <c r="G13" s="70"/>
    </row>
    <row r="14" spans="1:7">
      <c r="A14" s="68" t="s">
        <v>133</v>
      </c>
      <c r="B14" s="73" t="s">
        <v>132</v>
      </c>
      <c r="C14" s="73" t="s">
        <v>131</v>
      </c>
      <c r="D14" s="79">
        <v>2634.4749999999999</v>
      </c>
      <c r="F14" s="66"/>
      <c r="G14" s="70"/>
    </row>
    <row r="15" spans="1:7">
      <c r="A15" s="68"/>
      <c r="B15" s="74" t="s">
        <v>130</v>
      </c>
      <c r="C15" s="80" t="s">
        <v>129</v>
      </c>
      <c r="D15" s="79">
        <v>860.99900000000002</v>
      </c>
      <c r="F15" s="66"/>
      <c r="G15" s="70"/>
    </row>
    <row r="16" spans="1:7">
      <c r="A16" s="68"/>
      <c r="B16" s="74" t="s">
        <v>128</v>
      </c>
      <c r="C16" s="80" t="s">
        <v>127</v>
      </c>
      <c r="D16" s="79">
        <v>1773.4760000000001</v>
      </c>
      <c r="F16" s="66"/>
      <c r="G16" s="70"/>
    </row>
    <row r="17" spans="1:7" ht="31.5">
      <c r="A17" s="68" t="s">
        <v>126</v>
      </c>
      <c r="B17" s="73" t="s">
        <v>124</v>
      </c>
      <c r="C17" s="73" t="s">
        <v>123</v>
      </c>
      <c r="D17" s="79">
        <v>18110.919999999998</v>
      </c>
      <c r="F17" s="66"/>
      <c r="G17" s="70"/>
    </row>
    <row r="18" spans="1:7">
      <c r="A18" s="68" t="s">
        <v>125</v>
      </c>
      <c r="B18" s="67" t="s">
        <v>122</v>
      </c>
      <c r="C18" s="67" t="s">
        <v>121</v>
      </c>
      <c r="D18" s="79">
        <v>41.912999999999997</v>
      </c>
      <c r="F18" s="66"/>
      <c r="G18" s="70"/>
    </row>
    <row r="19" spans="1:7" s="14" customFormat="1">
      <c r="A19" s="76" t="s">
        <v>120</v>
      </c>
      <c r="B19" s="77" t="s">
        <v>119</v>
      </c>
      <c r="C19" s="77" t="s">
        <v>118</v>
      </c>
      <c r="D19" s="75">
        <v>7971.067</v>
      </c>
      <c r="E19" s="72"/>
      <c r="F19" s="66"/>
      <c r="G19" s="71"/>
    </row>
    <row r="20" spans="1:7">
      <c r="A20" s="76"/>
      <c r="B20" s="78" t="s">
        <v>87</v>
      </c>
      <c r="C20" s="78" t="s">
        <v>49</v>
      </c>
      <c r="D20" s="79"/>
      <c r="F20" s="66"/>
      <c r="G20" s="70"/>
    </row>
    <row r="21" spans="1:7">
      <c r="A21" s="68" t="s">
        <v>117</v>
      </c>
      <c r="B21" s="67" t="s">
        <v>116</v>
      </c>
      <c r="C21" s="67" t="s">
        <v>115</v>
      </c>
      <c r="D21" s="79">
        <v>296.81700000000001</v>
      </c>
      <c r="F21" s="66"/>
      <c r="G21" s="70"/>
    </row>
    <row r="22" spans="1:7">
      <c r="A22" s="68" t="s">
        <v>154</v>
      </c>
      <c r="B22" s="67" t="s">
        <v>113</v>
      </c>
      <c r="C22" s="67" t="s">
        <v>112</v>
      </c>
      <c r="D22" s="79">
        <v>6039.42</v>
      </c>
      <c r="F22" s="66"/>
      <c r="G22" s="70"/>
    </row>
    <row r="23" spans="1:7" ht="63">
      <c r="A23" s="68" t="s">
        <v>114</v>
      </c>
      <c r="B23" s="67" t="s">
        <v>110</v>
      </c>
      <c r="C23" s="67" t="s">
        <v>109</v>
      </c>
      <c r="D23" s="79">
        <v>321.7</v>
      </c>
      <c r="F23" s="66"/>
      <c r="G23" s="70"/>
    </row>
    <row r="24" spans="1:7">
      <c r="A24" s="68" t="s">
        <v>111</v>
      </c>
      <c r="B24" s="67" t="s">
        <v>108</v>
      </c>
      <c r="C24" s="67" t="s">
        <v>107</v>
      </c>
      <c r="D24" s="79">
        <v>758.94</v>
      </c>
      <c r="F24" s="66"/>
      <c r="G24" s="70"/>
    </row>
    <row r="25" spans="1:7">
      <c r="A25" s="68" t="s">
        <v>106</v>
      </c>
      <c r="B25" s="67" t="s">
        <v>105</v>
      </c>
      <c r="C25" s="67" t="s">
        <v>104</v>
      </c>
      <c r="D25" s="79">
        <v>554.19000000000005</v>
      </c>
      <c r="F25" s="66"/>
      <c r="G25" s="70"/>
    </row>
    <row r="26" spans="1:7" ht="31.5">
      <c r="A26" s="76" t="s">
        <v>103</v>
      </c>
      <c r="B26" s="77" t="s">
        <v>102</v>
      </c>
      <c r="C26" s="77" t="s">
        <v>101</v>
      </c>
      <c r="D26" s="75">
        <v>1992</v>
      </c>
      <c r="F26" s="66"/>
      <c r="G26" s="70"/>
    </row>
    <row r="27" spans="1:7" ht="31.5">
      <c r="A27" s="76" t="s">
        <v>100</v>
      </c>
      <c r="B27" s="77" t="s">
        <v>99</v>
      </c>
      <c r="C27" s="77" t="s">
        <v>98</v>
      </c>
      <c r="D27" s="75">
        <v>3423.069</v>
      </c>
      <c r="F27" s="66"/>
      <c r="G27" s="70"/>
    </row>
    <row r="28" spans="1:7">
      <c r="A28" s="76"/>
      <c r="B28" s="81" t="s">
        <v>87</v>
      </c>
      <c r="C28" s="81" t="s">
        <v>49</v>
      </c>
      <c r="D28" s="79"/>
      <c r="F28" s="66"/>
      <c r="G28" s="70"/>
    </row>
    <row r="29" spans="1:7">
      <c r="A29" s="68" t="s">
        <v>97</v>
      </c>
      <c r="B29" s="80" t="s">
        <v>96</v>
      </c>
      <c r="C29" s="80" t="s">
        <v>95</v>
      </c>
      <c r="D29" s="79">
        <v>3423.069</v>
      </c>
      <c r="F29" s="66"/>
    </row>
    <row r="30" spans="1:7" ht="31.5">
      <c r="A30" s="76" t="s">
        <v>94</v>
      </c>
      <c r="B30" s="77" t="s">
        <v>93</v>
      </c>
      <c r="C30" s="77" t="s">
        <v>92</v>
      </c>
      <c r="D30" s="75">
        <v>4126.259</v>
      </c>
      <c r="F30" s="66"/>
    </row>
    <row r="31" spans="1:7">
      <c r="A31" s="76" t="s">
        <v>91</v>
      </c>
      <c r="B31" s="77" t="s">
        <v>90</v>
      </c>
      <c r="C31" s="77" t="s">
        <v>89</v>
      </c>
      <c r="D31" s="75">
        <v>949.35500000000002</v>
      </c>
      <c r="F31" s="66"/>
    </row>
    <row r="32" spans="1:7">
      <c r="A32" s="76" t="s">
        <v>88</v>
      </c>
      <c r="B32" s="77" t="s">
        <v>46</v>
      </c>
      <c r="C32" s="77" t="s">
        <v>85</v>
      </c>
      <c r="D32" s="75">
        <v>4365.0659999999998</v>
      </c>
      <c r="F32" s="66"/>
    </row>
    <row r="33" spans="1:6">
      <c r="A33" s="76"/>
      <c r="B33" s="78" t="s">
        <v>87</v>
      </c>
      <c r="C33" s="78" t="s">
        <v>49</v>
      </c>
      <c r="D33" s="79"/>
      <c r="F33" s="66"/>
    </row>
    <row r="34" spans="1:6">
      <c r="A34" s="68" t="s">
        <v>86</v>
      </c>
      <c r="B34" s="67" t="s">
        <v>46</v>
      </c>
      <c r="C34" s="67" t="s">
        <v>85</v>
      </c>
      <c r="D34" s="79">
        <v>2017.703</v>
      </c>
      <c r="F34" s="66"/>
    </row>
    <row r="35" spans="1:6">
      <c r="A35" s="68" t="s">
        <v>177</v>
      </c>
      <c r="B35" s="67" t="s">
        <v>84</v>
      </c>
      <c r="C35" s="67" t="s">
        <v>83</v>
      </c>
      <c r="D35" s="79">
        <v>0</v>
      </c>
      <c r="F35" s="66"/>
    </row>
    <row r="36" spans="1:6">
      <c r="A36" s="68" t="s">
        <v>178</v>
      </c>
      <c r="B36" s="67" t="s">
        <v>82</v>
      </c>
      <c r="C36" s="67" t="s">
        <v>81</v>
      </c>
      <c r="D36" s="79">
        <v>368</v>
      </c>
      <c r="F36" s="66"/>
    </row>
    <row r="37" spans="1:6" ht="31.5">
      <c r="A37" s="68" t="s">
        <v>179</v>
      </c>
      <c r="B37" s="67" t="s">
        <v>80</v>
      </c>
      <c r="C37" s="67" t="s">
        <v>79</v>
      </c>
      <c r="D37" s="79">
        <v>424.60300000000001</v>
      </c>
      <c r="F37" s="66"/>
    </row>
    <row r="38" spans="1:6" ht="31.5">
      <c r="A38" s="68" t="s">
        <v>180</v>
      </c>
      <c r="B38" s="67" t="s">
        <v>78</v>
      </c>
      <c r="C38" s="67" t="s">
        <v>77</v>
      </c>
      <c r="D38" s="79">
        <v>145.1</v>
      </c>
      <c r="F38" s="66"/>
    </row>
    <row r="39" spans="1:6" ht="31.5">
      <c r="A39" s="68" t="s">
        <v>181</v>
      </c>
      <c r="B39" s="67" t="s">
        <v>76</v>
      </c>
      <c r="C39" s="67" t="s">
        <v>75</v>
      </c>
      <c r="D39" s="79">
        <v>145.1</v>
      </c>
      <c r="F39" s="66"/>
    </row>
    <row r="40" spans="1:6">
      <c r="A40" s="68" t="s">
        <v>182</v>
      </c>
      <c r="B40" s="67" t="s">
        <v>74</v>
      </c>
      <c r="C40" s="67" t="s">
        <v>73</v>
      </c>
      <c r="D40" s="79">
        <v>34.56</v>
      </c>
      <c r="F40" s="66"/>
    </row>
    <row r="41" spans="1:6" ht="31.5">
      <c r="A41" s="68" t="s">
        <v>183</v>
      </c>
      <c r="B41" s="67" t="s">
        <v>72</v>
      </c>
      <c r="C41" s="67" t="s">
        <v>71</v>
      </c>
      <c r="D41" s="79">
        <v>1230</v>
      </c>
      <c r="F41" s="66"/>
    </row>
    <row r="43" spans="1:6">
      <c r="D43" s="19"/>
    </row>
    <row r="44" spans="1:6">
      <c r="D44" s="19"/>
    </row>
  </sheetData>
  <mergeCells count="6">
    <mergeCell ref="A1:D1"/>
    <mergeCell ref="A2:D2"/>
    <mergeCell ref="A4:A5"/>
    <mergeCell ref="B4:B5"/>
    <mergeCell ref="D4:D5"/>
    <mergeCell ref="C4:C5"/>
  </mergeCells>
  <printOptions horizontalCentered="1"/>
  <pageMargins left="0.35433070866141736" right="0.35433070866141736" top="0.23622047244094491" bottom="0.19685039370078741" header="0.19685039370078741" footer="0.31496062992125984"/>
  <pageSetup paperSize="9" scale="6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I7"/>
  <sheetViews>
    <sheetView zoomScaleSheetLayoutView="80" workbookViewId="0">
      <pane xSplit="2" ySplit="3" topLeftCell="C4" activePane="bottomRight" state="frozen"/>
      <selection sqref="A1:D1"/>
      <selection pane="topRight" sqref="A1:D1"/>
      <selection pane="bottomLeft" sqref="A1:D1"/>
      <selection pane="bottomRight" activeCell="A6" sqref="A6"/>
    </sheetView>
  </sheetViews>
  <sheetFormatPr defaultRowHeight="15.75"/>
  <cols>
    <col min="1" max="1" width="4.7109375" style="18" customWidth="1"/>
    <col min="2" max="3" width="30.5703125" style="18" customWidth="1"/>
    <col min="4" max="4" width="40.28515625" style="18" customWidth="1"/>
    <col min="5" max="5" width="23" style="18" bestFit="1" customWidth="1"/>
    <col min="6" max="7" width="14.7109375" style="16" customWidth="1"/>
    <col min="8" max="9" width="22.42578125" style="18" customWidth="1"/>
    <col min="10" max="10" width="10.140625" style="18" bestFit="1" customWidth="1"/>
    <col min="11" max="16384" width="9.140625" style="18"/>
  </cols>
  <sheetData>
    <row r="1" spans="1:9" s="11" customFormat="1" ht="69" customHeight="1">
      <c r="A1" s="102" t="s">
        <v>155</v>
      </c>
      <c r="B1" s="103"/>
      <c r="C1" s="103"/>
      <c r="D1" s="103"/>
      <c r="F1" s="12"/>
      <c r="G1" s="12"/>
    </row>
    <row r="2" spans="1:9" s="11" customFormat="1" ht="16.5" thickBot="1">
      <c r="B2" s="13"/>
      <c r="C2" s="13"/>
      <c r="F2" s="12"/>
      <c r="G2" s="12"/>
    </row>
    <row r="3" spans="1:9" s="14" customFormat="1" ht="123.75" customHeight="1" thickBot="1">
      <c r="A3" s="37" t="s">
        <v>1</v>
      </c>
      <c r="B3" s="38" t="s">
        <v>184</v>
      </c>
      <c r="C3" s="87" t="s">
        <v>188</v>
      </c>
      <c r="D3" s="39" t="s">
        <v>32</v>
      </c>
      <c r="F3" s="15"/>
      <c r="G3" s="15"/>
    </row>
    <row r="4" spans="1:9" s="14" customFormat="1" ht="23.25" customHeight="1" thickBot="1">
      <c r="A4" s="40"/>
      <c r="B4" s="41" t="s">
        <v>2</v>
      </c>
      <c r="C4" s="41" t="s">
        <v>33</v>
      </c>
      <c r="D4" s="42">
        <f>SUM(D5:D5)</f>
        <v>101495.47334000001</v>
      </c>
      <c r="F4" s="15"/>
      <c r="G4" s="15"/>
    </row>
    <row r="5" spans="1:9" ht="75" customHeight="1">
      <c r="A5" s="88">
        <v>1</v>
      </c>
      <c r="B5" s="89" t="s">
        <v>34</v>
      </c>
      <c r="C5" s="89" t="s">
        <v>35</v>
      </c>
      <c r="D5" s="90">
        <v>101495.47334000001</v>
      </c>
      <c r="E5" s="16"/>
      <c r="H5" s="16"/>
      <c r="I5" s="17"/>
    </row>
    <row r="6" spans="1:9">
      <c r="D6" s="16"/>
    </row>
    <row r="7" spans="1:9">
      <c r="D7" s="19"/>
    </row>
  </sheetData>
  <mergeCells count="1">
    <mergeCell ref="A1:D1"/>
  </mergeCells>
  <printOptions horizontalCentered="1"/>
  <pageMargins left="0.19685039370078741" right="0.19685039370078741" top="0.39370078740157483" bottom="0.19685039370078741" header="0.51181102362204722" footer="0.51181102362204722"/>
  <pageSetup paperSize="9" scale="10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2:D21"/>
  <sheetViews>
    <sheetView workbookViewId="0">
      <selection activeCell="D23" sqref="D23"/>
    </sheetView>
  </sheetViews>
  <sheetFormatPr defaultRowHeight="15.75"/>
  <cols>
    <col min="1" max="1" width="6.5703125" style="43" customWidth="1"/>
    <col min="2" max="2" width="42.85546875" style="45" customWidth="1"/>
    <col min="3" max="3" width="37.140625" style="45" customWidth="1"/>
    <col min="4" max="4" width="27.28515625" style="44" customWidth="1"/>
    <col min="5" max="16384" width="9.140625" style="45"/>
  </cols>
  <sheetData>
    <row r="2" spans="1:4" ht="50.25" customHeight="1">
      <c r="A2" s="91" t="s">
        <v>156</v>
      </c>
      <c r="B2" s="91"/>
      <c r="C2" s="91"/>
      <c r="D2" s="91"/>
    </row>
    <row r="3" spans="1:4" ht="16.5" thickBot="1"/>
    <row r="4" spans="1:4" ht="41.25" customHeight="1" thickBot="1">
      <c r="A4" s="37" t="s">
        <v>1</v>
      </c>
      <c r="B4" s="38" t="s">
        <v>70</v>
      </c>
      <c r="C4" s="38" t="s">
        <v>36</v>
      </c>
      <c r="D4" s="54" t="s">
        <v>37</v>
      </c>
    </row>
    <row r="5" spans="1:4" s="63" customFormat="1" ht="26.25" customHeight="1" thickBot="1">
      <c r="A5" s="37"/>
      <c r="B5" s="62" t="s">
        <v>38</v>
      </c>
      <c r="C5" s="62" t="s">
        <v>39</v>
      </c>
      <c r="D5" s="54">
        <v>2273239.5969000002</v>
      </c>
    </row>
    <row r="6" spans="1:4" ht="31.5">
      <c r="A6" s="51">
        <v>1</v>
      </c>
      <c r="B6" s="52" t="s">
        <v>40</v>
      </c>
      <c r="C6" s="52" t="s">
        <v>41</v>
      </c>
      <c r="D6" s="53">
        <v>59773.317910999998</v>
      </c>
    </row>
    <row r="7" spans="1:4" ht="47.25">
      <c r="A7" s="46">
        <v>2</v>
      </c>
      <c r="B7" s="47" t="s">
        <v>42</v>
      </c>
      <c r="C7" s="47" t="s">
        <v>43</v>
      </c>
      <c r="D7" s="48">
        <v>10804.114197999999</v>
      </c>
    </row>
    <row r="8" spans="1:4">
      <c r="A8" s="46">
        <v>3</v>
      </c>
      <c r="B8" s="47" t="s">
        <v>44</v>
      </c>
      <c r="C8" s="47" t="s">
        <v>45</v>
      </c>
      <c r="D8" s="48">
        <v>500</v>
      </c>
    </row>
    <row r="9" spans="1:4">
      <c r="A9" s="46">
        <v>4</v>
      </c>
      <c r="B9" s="47" t="s">
        <v>46</v>
      </c>
      <c r="C9" s="47" t="s">
        <v>47</v>
      </c>
      <c r="D9" s="48">
        <v>30418.041250999999</v>
      </c>
    </row>
    <row r="10" spans="1:4">
      <c r="A10" s="46"/>
      <c r="B10" s="47" t="s">
        <v>48</v>
      </c>
      <c r="C10" s="47" t="s">
        <v>49</v>
      </c>
      <c r="D10" s="48">
        <v>0</v>
      </c>
    </row>
    <row r="11" spans="1:4">
      <c r="A11" s="46">
        <v>4.0999999999999996</v>
      </c>
      <c r="B11" s="47" t="s">
        <v>50</v>
      </c>
      <c r="C11" s="47" t="s">
        <v>51</v>
      </c>
      <c r="D11" s="48">
        <v>54.511000000000003</v>
      </c>
    </row>
    <row r="12" spans="1:4">
      <c r="A12" s="46">
        <v>4.2</v>
      </c>
      <c r="B12" s="47" t="s">
        <v>52</v>
      </c>
      <c r="C12" s="47" t="s">
        <v>53</v>
      </c>
      <c r="D12" s="48">
        <v>1434.9258050000001</v>
      </c>
    </row>
    <row r="13" spans="1:4">
      <c r="A13" s="46">
        <v>4.3</v>
      </c>
      <c r="B13" s="47" t="s">
        <v>54</v>
      </c>
      <c r="C13" s="47" t="s">
        <v>55</v>
      </c>
      <c r="D13" s="48">
        <v>1273.041162</v>
      </c>
    </row>
    <row r="14" spans="1:4">
      <c r="A14" s="46">
        <v>4.4000000000000004</v>
      </c>
      <c r="B14" s="47" t="s">
        <v>56</v>
      </c>
      <c r="C14" s="47" t="s">
        <v>57</v>
      </c>
      <c r="D14" s="48">
        <v>3989.8469519999999</v>
      </c>
    </row>
    <row r="15" spans="1:4" ht="63">
      <c r="A15" s="46">
        <v>4.5</v>
      </c>
      <c r="B15" s="47" t="s">
        <v>58</v>
      </c>
      <c r="C15" s="47" t="s">
        <v>59</v>
      </c>
      <c r="D15" s="48">
        <v>1579.0332940000001</v>
      </c>
    </row>
    <row r="16" spans="1:4">
      <c r="A16" s="46">
        <v>4.5999999999999996</v>
      </c>
      <c r="B16" s="47" t="s">
        <v>60</v>
      </c>
      <c r="C16" s="47" t="s">
        <v>61</v>
      </c>
      <c r="D16" s="48">
        <v>345.54493000000002</v>
      </c>
    </row>
    <row r="17" spans="1:4">
      <c r="A17" s="46">
        <v>4.7</v>
      </c>
      <c r="B17" s="47" t="s">
        <v>62</v>
      </c>
      <c r="C17" s="47" t="s">
        <v>63</v>
      </c>
      <c r="D17" s="48">
        <v>6318.5003909999996</v>
      </c>
    </row>
    <row r="18" spans="1:4">
      <c r="A18" s="46">
        <v>4.8</v>
      </c>
      <c r="B18" s="47" t="s">
        <v>64</v>
      </c>
      <c r="C18" s="47" t="s">
        <v>65</v>
      </c>
      <c r="D18" s="48"/>
    </row>
    <row r="19" spans="1:4">
      <c r="A19" s="46">
        <v>4.9000000000000004</v>
      </c>
      <c r="B19" s="47" t="s">
        <v>66</v>
      </c>
      <c r="C19" s="47" t="s">
        <v>67</v>
      </c>
      <c r="D19" s="48">
        <v>5526.4849999999997</v>
      </c>
    </row>
    <row r="20" spans="1:4">
      <c r="A20" s="55">
        <v>4.0999999999999996</v>
      </c>
      <c r="B20" s="47" t="s">
        <v>68</v>
      </c>
      <c r="C20" s="47" t="s">
        <v>69</v>
      </c>
      <c r="D20" s="48">
        <v>598.61199999999997</v>
      </c>
    </row>
    <row r="21" spans="1:4" ht="16.5" thickBot="1">
      <c r="A21" s="56">
        <v>4.1100000000000003</v>
      </c>
      <c r="B21" s="49" t="s">
        <v>46</v>
      </c>
      <c r="C21" s="49" t="s">
        <v>47</v>
      </c>
      <c r="D21" s="50">
        <f>+D9-D11-D12-D13-D14-D15-D16-D17-D19-D20</f>
        <v>9297.5407170000017</v>
      </c>
    </row>
  </sheetData>
  <mergeCells count="1">
    <mergeCell ref="A2:D2"/>
  </mergeCells>
  <printOptions horizontalCentered="1"/>
  <pageMargins left="0.19685039370078741" right="0.19685039370078741" top="0" bottom="0.35433070866141736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C19"/>
  <sheetViews>
    <sheetView showGridLines="0" view="pageBreakPreview" zoomScaleSheetLayoutView="100" workbookViewId="0">
      <pane xSplit="2" ySplit="3" topLeftCell="C4" activePane="bottomRight" state="frozen"/>
      <selection activeCell="E6" sqref="E6"/>
      <selection pane="topRight" activeCell="E6" sqref="E6"/>
      <selection pane="bottomLeft" activeCell="E6" sqref="E6"/>
      <selection pane="bottomRight" activeCell="B15" sqref="B15"/>
    </sheetView>
  </sheetViews>
  <sheetFormatPr defaultRowHeight="15.75"/>
  <cols>
    <col min="1" max="1" width="7.42578125" style="4" customWidth="1"/>
    <col min="2" max="2" width="84.7109375" style="2" customWidth="1"/>
    <col min="3" max="3" width="23" style="3" customWidth="1"/>
    <col min="4" max="16384" width="9.140625" style="1"/>
  </cols>
  <sheetData>
    <row r="1" spans="1:3" ht="63" customHeight="1">
      <c r="A1" s="112" t="s">
        <v>172</v>
      </c>
      <c r="B1" s="112"/>
      <c r="C1" s="112"/>
    </row>
    <row r="2" spans="1:3" ht="16.5" thickBot="1"/>
    <row r="3" spans="1:3" ht="54.75" customHeight="1" thickBot="1">
      <c r="A3" s="20" t="s">
        <v>1</v>
      </c>
      <c r="B3" s="21" t="s">
        <v>3</v>
      </c>
      <c r="C3" s="22" t="s">
        <v>4</v>
      </c>
    </row>
    <row r="4" spans="1:3" s="2" customFormat="1">
      <c r="A4" s="8">
        <v>1</v>
      </c>
      <c r="B4" s="9" t="s">
        <v>160</v>
      </c>
      <c r="C4" s="10">
        <v>5937.192</v>
      </c>
    </row>
    <row r="5" spans="1:3" s="2" customFormat="1">
      <c r="A5" s="5">
        <f>+A4+1</f>
        <v>2</v>
      </c>
      <c r="B5" s="6" t="s">
        <v>161</v>
      </c>
      <c r="C5" s="7">
        <v>10900.727000000001</v>
      </c>
    </row>
    <row r="6" spans="1:3" s="2" customFormat="1" ht="22.5" customHeight="1">
      <c r="A6" s="5">
        <f t="shared" ref="A6:A18" si="0">+A5+1</f>
        <v>3</v>
      </c>
      <c r="B6" s="6" t="s">
        <v>168</v>
      </c>
      <c r="C6" s="7">
        <v>41043.430999999997</v>
      </c>
    </row>
    <row r="7" spans="1:3" s="2" customFormat="1" ht="22.5" customHeight="1">
      <c r="A7" s="5">
        <f t="shared" si="0"/>
        <v>4</v>
      </c>
      <c r="B7" s="6" t="s">
        <v>162</v>
      </c>
      <c r="C7" s="7">
        <f>860.999+79.769</f>
        <v>940.76800000000003</v>
      </c>
    </row>
    <row r="8" spans="1:3" s="2" customFormat="1" ht="22.5" customHeight="1">
      <c r="A8" s="5">
        <f t="shared" si="0"/>
        <v>5</v>
      </c>
      <c r="B8" s="6" t="s">
        <v>163</v>
      </c>
      <c r="C8" s="7">
        <f>1773.476+56.815</f>
        <v>1830.2910000000002</v>
      </c>
    </row>
    <row r="9" spans="1:3" s="2" customFormat="1" ht="22.5" customHeight="1">
      <c r="A9" s="5">
        <f t="shared" si="0"/>
        <v>6</v>
      </c>
      <c r="B9" s="6" t="s">
        <v>164</v>
      </c>
      <c r="C9" s="7">
        <v>545.97076000000004</v>
      </c>
    </row>
    <row r="10" spans="1:3" s="2" customFormat="1" ht="22.5" customHeight="1">
      <c r="A10" s="5">
        <f t="shared" si="0"/>
        <v>7</v>
      </c>
      <c r="B10" s="6" t="s">
        <v>170</v>
      </c>
      <c r="C10" s="7">
        <v>758.94017899999994</v>
      </c>
    </row>
    <row r="11" spans="1:3" s="2" customFormat="1">
      <c r="A11" s="5">
        <f t="shared" si="0"/>
        <v>8</v>
      </c>
      <c r="B11" s="6" t="s">
        <v>165</v>
      </c>
      <c r="C11" s="7">
        <v>554.19000000000005</v>
      </c>
    </row>
    <row r="12" spans="1:3" s="2" customFormat="1">
      <c r="A12" s="5">
        <f t="shared" si="0"/>
        <v>9</v>
      </c>
      <c r="B12" s="6" t="s">
        <v>166</v>
      </c>
      <c r="C12" s="7">
        <v>397.60220099999998</v>
      </c>
    </row>
    <row r="13" spans="1:3" s="2" customFormat="1" ht="31.5">
      <c r="A13" s="5">
        <f t="shared" si="0"/>
        <v>10</v>
      </c>
      <c r="B13" s="6" t="s">
        <v>169</v>
      </c>
      <c r="C13" s="7">
        <f>584.749+559.369</f>
        <v>1144.1179999999999</v>
      </c>
    </row>
    <row r="14" spans="1:3" s="2" customFormat="1" ht="31.5">
      <c r="A14" s="5">
        <f t="shared" si="0"/>
        <v>11</v>
      </c>
      <c r="B14" s="6" t="s">
        <v>185</v>
      </c>
      <c r="C14" s="7">
        <f>1363.825+13.542+41.913+6039.42+18110.92+949.355+4126.259</f>
        <v>30645.233999999997</v>
      </c>
    </row>
    <row r="15" spans="1:3" s="2" customFormat="1" collapsed="1">
      <c r="A15" s="5">
        <f t="shared" si="0"/>
        <v>12</v>
      </c>
      <c r="B15" s="6" t="s">
        <v>171</v>
      </c>
      <c r="C15" s="7">
        <v>118.214</v>
      </c>
    </row>
    <row r="16" spans="1:3" s="2" customFormat="1" collapsed="1">
      <c r="A16" s="5">
        <f t="shared" si="0"/>
        <v>13</v>
      </c>
      <c r="B16" s="6" t="s">
        <v>159</v>
      </c>
      <c r="C16" s="7">
        <v>4.8920000000000003</v>
      </c>
    </row>
    <row r="17" spans="1:3" s="2" customFormat="1" ht="21.75" customHeight="1" collapsed="1">
      <c r="A17" s="5">
        <f t="shared" si="0"/>
        <v>14</v>
      </c>
      <c r="B17" s="6" t="s">
        <v>0</v>
      </c>
      <c r="C17" s="7">
        <v>6325</v>
      </c>
    </row>
    <row r="18" spans="1:3" s="2" customFormat="1" ht="16.5" thickBot="1">
      <c r="A18" s="5">
        <f t="shared" si="0"/>
        <v>15</v>
      </c>
      <c r="B18" s="6" t="s">
        <v>167</v>
      </c>
      <c r="C18" s="7">
        <v>348.82799999999997</v>
      </c>
    </row>
    <row r="19" spans="1:3" s="4" customFormat="1" ht="31.5" customHeight="1" thickBot="1">
      <c r="A19" s="110" t="s">
        <v>2</v>
      </c>
      <c r="B19" s="111"/>
      <c r="C19" s="23">
        <f>SUM(C4:C18)</f>
        <v>101495.39814</v>
      </c>
    </row>
  </sheetData>
  <autoFilter ref="A3:C19"/>
  <mergeCells count="2">
    <mergeCell ref="A19:B19"/>
    <mergeCell ref="A1:C1"/>
  </mergeCells>
  <printOptions horizontalCentered="1"/>
  <pageMargins left="0" right="0" top="0.39370078740157483" bottom="0.19685039370078741" header="0.51181102362204722" footer="0.51181102362204722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I7"/>
  <sheetViews>
    <sheetView zoomScaleSheetLayoutView="80" workbookViewId="0">
      <pane xSplit="2" ySplit="3" topLeftCell="C4" activePane="bottomRight" state="frozen"/>
      <selection activeCell="E6" sqref="E6"/>
      <selection pane="topRight" activeCell="E6" sqref="E6"/>
      <selection pane="bottomLeft" activeCell="E6" sqref="E6"/>
      <selection pane="bottomRight" activeCell="C4" sqref="C4"/>
    </sheetView>
  </sheetViews>
  <sheetFormatPr defaultRowHeight="15.75"/>
  <cols>
    <col min="1" max="1" width="4.7109375" style="18" customWidth="1"/>
    <col min="2" max="2" width="30.5703125" style="18" customWidth="1"/>
    <col min="3" max="3" width="32.5703125" style="18" customWidth="1"/>
    <col min="4" max="4" width="40.28515625" style="18" customWidth="1"/>
    <col min="5" max="5" width="23" style="18" bestFit="1" customWidth="1"/>
    <col min="6" max="7" width="14.7109375" style="16" customWidth="1"/>
    <col min="8" max="9" width="22.42578125" style="18" customWidth="1"/>
    <col min="10" max="10" width="10.140625" style="18" bestFit="1" customWidth="1"/>
    <col min="11" max="16384" width="9.140625" style="18"/>
  </cols>
  <sheetData>
    <row r="1" spans="1:9" s="11" customFormat="1" ht="69" customHeight="1">
      <c r="A1" s="102" t="s">
        <v>157</v>
      </c>
      <c r="B1" s="103"/>
      <c r="C1" s="103"/>
      <c r="D1" s="103"/>
      <c r="F1" s="12"/>
      <c r="G1" s="12"/>
    </row>
    <row r="2" spans="1:9" s="11" customFormat="1" ht="16.5" thickBot="1">
      <c r="B2" s="13"/>
      <c r="C2" s="13"/>
      <c r="F2" s="12"/>
      <c r="G2" s="12"/>
    </row>
    <row r="3" spans="1:9" s="14" customFormat="1" ht="123.75" customHeight="1" thickBot="1">
      <c r="A3" s="37" t="s">
        <v>1</v>
      </c>
      <c r="B3" s="38" t="s">
        <v>186</v>
      </c>
      <c r="C3" s="87" t="s">
        <v>187</v>
      </c>
      <c r="D3" s="39" t="s">
        <v>32</v>
      </c>
      <c r="F3" s="15"/>
      <c r="G3" s="15"/>
    </row>
    <row r="4" spans="1:9" s="14" customFormat="1" ht="23.25" customHeight="1" thickBot="1">
      <c r="A4" s="40"/>
      <c r="B4" s="41" t="s">
        <v>2</v>
      </c>
      <c r="C4" s="41" t="s">
        <v>33</v>
      </c>
      <c r="D4" s="42">
        <f>SUM(D5:D5)</f>
        <v>45899.103999999999</v>
      </c>
      <c r="F4" s="15"/>
      <c r="G4" s="15"/>
    </row>
    <row r="5" spans="1:9" ht="72" customHeight="1">
      <c r="A5" s="34">
        <v>1</v>
      </c>
      <c r="B5" s="35" t="s">
        <v>34</v>
      </c>
      <c r="C5" s="35" t="s">
        <v>35</v>
      </c>
      <c r="D5" s="36">
        <v>45899.103999999999</v>
      </c>
      <c r="E5" s="16"/>
      <c r="H5" s="16"/>
      <c r="I5" s="17"/>
    </row>
    <row r="6" spans="1:9">
      <c r="D6" s="16"/>
    </row>
    <row r="7" spans="1:9">
      <c r="D7" s="19"/>
    </row>
  </sheetData>
  <mergeCells count="1">
    <mergeCell ref="A1:D1"/>
  </mergeCells>
  <printOptions horizontalCentered="1"/>
  <pageMargins left="0.19685039370078741" right="0.19685039370078741" top="0.39370078740157483" bottom="0.19685039370078741" header="0.51181102362204722" footer="0.51181102362204722"/>
  <pageSetup paperSize="9" scale="10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9</vt:i4>
      </vt:variant>
    </vt:vector>
  </HeadingPairs>
  <TitlesOfParts>
    <vt:vector size="16" baseType="lpstr">
      <vt:lpstr>Даромад (2-чорак)</vt:lpstr>
      <vt:lpstr>даромад</vt:lpstr>
      <vt:lpstr>Харажат соҳа</vt:lpstr>
      <vt:lpstr>харажат</vt:lpstr>
      <vt:lpstr>Тасниф</vt:lpstr>
      <vt:lpstr>Худудий вилоят</vt:lpstr>
      <vt:lpstr>Трансферт</vt:lpstr>
      <vt:lpstr>'Даромад (2-чорак)'!Заголовки_для_печати</vt:lpstr>
      <vt:lpstr>'Харажат соҳа'!Заголовки_для_печати</vt:lpstr>
      <vt:lpstr>'Худудий вилоят'!Заголовки_для_печати</vt:lpstr>
      <vt:lpstr>даромад!Область_печати</vt:lpstr>
      <vt:lpstr>'Даромад (2-чорак)'!Область_печати</vt:lpstr>
      <vt:lpstr>Трансферт!Область_печати</vt:lpstr>
      <vt:lpstr>харажат!Область_печати</vt:lpstr>
      <vt:lpstr>'Харажат соҳа'!Область_печати</vt:lpstr>
      <vt:lpstr>'Худудий вилоят'!Область_печати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Ulugbek Rahimov</dc:creator>
  <cp:lastModifiedBy>24F08_AAA_1</cp:lastModifiedBy>
  <cp:lastPrinted>2021-07-10T09:48:47Z</cp:lastPrinted>
  <dcterms:created xsi:type="dcterms:W3CDTF">2021-07-09T14:56:24Z</dcterms:created>
  <dcterms:modified xsi:type="dcterms:W3CDTF">2021-08-04T12:59:09Z</dcterms:modified>
</cp:coreProperties>
</file>